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4★③完成版データ（事業ごと）\01上水道\"/>
    </mc:Choice>
  </mc:AlternateContent>
  <workbookProtection workbookAlgorithmName="SHA-512" workbookHashValue="ik1GtYmYliX6LNXWmBVj3JRQHLuNxnTq+f3m33viyOCGjbH9q7DtHBahIYtJEbkA/7ZxH790hZdLs6jCxJ4/SQ==" workbookSaltValue="PdoY5HNmwXsEzaAstMN6vw=="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<sst xmlns="http://schemas.openxmlformats.org/spreadsheetml/2006/main" count="228" uniqueCount="113">
  <si>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</si>
  <si>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</si>
  <si>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</si>
  <si>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</si>
  <si>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</si>
  <si>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</si>
  <si>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</si>
  <si>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</si>
  <si>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</si>
  <si>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</si>
  <si>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</si>
  <si>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</si>
  <si>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</si>
  <si>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</si>
  <si>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</si>
  <si>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</si>
  <si>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</si>
  <si>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</si>
  <si>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</si>
  <si>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</si>
  <si>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</si>
  <si>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</si>
  <si>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</si>
  <si>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</si>
  <si>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</si>
  <si>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</si>
  <si>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</si>
  <si>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</si>
  <si>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</si>
  <si>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</si>
  <si>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</si>
  <si>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</si>
  <si>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</si>
  <si>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</si>
  <si>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</si>
  <si>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</si>
  <si>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</si>
  <si>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</si>
  <si>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</si>
  <si>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</si>
  <si>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</si>
  <si>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</si>
  <si>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</si>
  <si>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</si>
  <si>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</si>
  <si>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</si>
  <si>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</si>
  <si>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</si>
  <si>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</si>
  <si>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</si>
  <si>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</si>
  <si>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</si>
  <si>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</si>
  <si>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</si>
  <si>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</si>
  <si>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</si>
  <si>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</si>
  <si>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</si>
  <si>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</si>
  <si>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</si>
  <si>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</si>
  <si>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</si>
  <si>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</si>
  <si>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</si>
  <si>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</si>
  <si>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</si>
  <si>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</si>
  <si>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</si>
  <si>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</si>
  <si>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</si>
  <si>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</si>
  <si>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</si>
  <si>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</si>
  <si>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</si>
  <si>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</si>
  <si>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</si>
  <si>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</si>
  <si>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</si>
  <si>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</si>
  <si>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</si>
  <si>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</si>
  <si>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</si>
  <si>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</si>
  <si>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</si>
  <si>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</si>
  <si>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</si>
  <si>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</si>
  <si>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</si>
  <si>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</si>
  <si>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</si>
  <si>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</si>
  <si>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</si>
  <si>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</si>
  <si>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</si>
  <si>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</si>
  <si>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</si>
  <si>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</si>
  <si>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</si>
  <si>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</si>
  <si>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</si>
  <si>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</si>
  <si>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</si>
  <si>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</si>
  <si>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</si>
  <si>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</si>
  <si>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</si>
  <si>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</si>
  <si>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</si>
  <si>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</si>
  <si>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</si>
  <si>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①経常収支比率は、100％を超えており黒字経営となっているが、老朽管の破損に伴う修繕費や減価償却費等の費用が増加傾向にあるため、事業の効率化を図っていく必要がある。
②累積欠損金比率は、例年0％であり、剰余金が確保されているため欠損金が発生することはないと考える。
③流動比率は、引き続き未払金の減少に努めた結果、全国及び類似団体の平均を大きく上回った。
④企業債残高対給水収益比率は、企業債残高が少なく給水収益が負債を上回っているが、今後は、施設の更新費用の増大が見込まれるため、企業債を含めた財源の確保を検討する必要がある。
⑤料金回収率は、新型コロナウイルス感染症に伴う支援策として水道料金の基本料金を4か月免除したことにより100％を下回ったが、この免除分は一般会計より全額補填がされている。
⑥給水原価は、全国及び類似団体の平均値より少額ではあるが、経常費用が増加傾向にあるため、経費の削減を図り効率的な事業を運営していく必要がある。
⑦施設利用率は、全国及び類似団体の平均値に比べ10ポイント以上高くなっており、施設の能力を効率的に活用できている。
⑧有収率は、老朽管の破損に伴う漏水件数の増加により下落傾向にあるため、令和3年度から3年間の期間で漏水調査を実施する。調査で判明した漏水箇所を修繕することで有収率の向上を図り、施設の適切な保全に努める。</t>
    <rPh sb="14" eb="15">
      <t>コ</t>
    </rPh>
    <rPh sb="19" eb="21">
      <t>クロジ</t>
    </rPh>
    <rPh sb="21" eb="23">
      <t>ケイエイ</t>
    </rPh>
    <rPh sb="40" eb="43">
      <t>シュウゼンヒ</t>
    </rPh>
    <rPh sb="49" eb="50">
      <t>トウ</t>
    </rPh>
    <rPh sb="56" eb="58">
      <t>ケイコウ</t>
    </rPh>
    <rPh sb="105" eb="107">
      <t>カクホ</t>
    </rPh>
    <rPh sb="140" eb="141">
      <t>ヒ</t>
    </rPh>
    <rPh sb="142" eb="143">
      <t>ツヅ</t>
    </rPh>
    <rPh sb="157" eb="159">
      <t>ゼンコク</t>
    </rPh>
    <rPh sb="159" eb="160">
      <t>オヨ</t>
    </rPh>
    <rPh sb="161" eb="163">
      <t>ルイジ</t>
    </rPh>
    <rPh sb="163" eb="165">
      <t>ダンタイ</t>
    </rPh>
    <rPh sb="166" eb="168">
      <t>ヘイキン</t>
    </rPh>
    <rPh sb="169" eb="170">
      <t>オオ</t>
    </rPh>
    <rPh sb="172" eb="174">
      <t>ウワマワ</t>
    </rPh>
    <rPh sb="218" eb="220">
      <t>コンゴ</t>
    </rPh>
    <rPh sb="222" eb="224">
      <t>シセツ</t>
    </rPh>
    <rPh sb="225" eb="227">
      <t>コウシン</t>
    </rPh>
    <rPh sb="227" eb="229">
      <t>ヒヨウ</t>
    </rPh>
    <rPh sb="230" eb="232">
      <t>ゾウダイ</t>
    </rPh>
    <rPh sb="233" eb="235">
      <t>ミコ</t>
    </rPh>
    <rPh sb="241" eb="243">
      <t>キギョウ</t>
    </rPh>
    <rPh sb="243" eb="244">
      <t>サイ</t>
    </rPh>
    <rPh sb="245" eb="246">
      <t>フク</t>
    </rPh>
    <rPh sb="248" eb="250">
      <t>ザイゲン</t>
    </rPh>
    <rPh sb="251" eb="253">
      <t>カクホ</t>
    </rPh>
    <rPh sb="254" eb="256">
      <t>ケントウ</t>
    </rPh>
    <rPh sb="258" eb="260">
      <t>ヒツヨウ</t>
    </rPh>
    <rPh sb="273" eb="275">
      <t>シンガタ</t>
    </rPh>
    <rPh sb="282" eb="285">
      <t>カンセンショウ</t>
    </rPh>
    <rPh sb="286" eb="287">
      <t>トモナ</t>
    </rPh>
    <rPh sb="288" eb="290">
      <t>シエン</t>
    </rPh>
    <rPh sb="290" eb="291">
      <t>サク</t>
    </rPh>
    <rPh sb="294" eb="296">
      <t>スイドウ</t>
    </rPh>
    <rPh sb="296" eb="298">
      <t>リョウキン</t>
    </rPh>
    <rPh sb="299" eb="301">
      <t>キホン</t>
    </rPh>
    <rPh sb="301" eb="303">
      <t>リョウキン</t>
    </rPh>
    <rPh sb="306" eb="307">
      <t>ツキ</t>
    </rPh>
    <rPh sb="307" eb="309">
      <t>メンジョ</t>
    </rPh>
    <rPh sb="321" eb="323">
      <t>シタマワ</t>
    </rPh>
    <rPh sb="329" eb="331">
      <t>メンジョ</t>
    </rPh>
    <rPh sb="333" eb="335">
      <t>イッパン</t>
    </rPh>
    <rPh sb="335" eb="337">
      <t>カイケイ</t>
    </rPh>
    <rPh sb="339" eb="341">
      <t>ゼンガク</t>
    </rPh>
    <rPh sb="341" eb="343">
      <t>ホテン</t>
    </rPh>
    <rPh sb="491" eb="493">
      <t>ハソン</t>
    </rPh>
    <rPh sb="494" eb="495">
      <t>トモナ</t>
    </rPh>
    <rPh sb="498" eb="500">
      <t>ケンスウ</t>
    </rPh>
    <rPh sb="501" eb="503">
      <t>ゾウカ</t>
    </rPh>
    <rPh sb="516" eb="518">
      <t>レイワ</t>
    </rPh>
    <rPh sb="519" eb="521">
      <t>ネンド</t>
    </rPh>
    <rPh sb="524" eb="526">
      <t>ネンカン</t>
    </rPh>
    <rPh sb="527" eb="529">
      <t>キカン</t>
    </rPh>
    <rPh sb="530" eb="532">
      <t>ロウスイ</t>
    </rPh>
    <rPh sb="532" eb="534">
      <t>チョウサ</t>
    </rPh>
    <rPh sb="535" eb="537">
      <t>ジッシ</t>
    </rPh>
    <phoneticPr fontId="4"/>
  </si>
  <si>
    <t xml:space="preserve">①有形固定資産減価償却率及び②管路経年化率については、全国及び類似団体の平均値を上回っており、自己水源及び水道管の老朽化が進んでいる。必要な更新を先送りにすることなく適切に実施していくことが求めらているため、自己水源の活用方法や企業債による財源の確保について検討し、計画的に施設の更新事業を推進していく。
③管路更新率は、全国及び類似団体平均値の2倍以上高くなっている。基幹管路及び基幹管路以外の配水管については、事業計画に沿って着実に工事を実施しているところであり、今後も③管路更新率を向上し、①有形固定資産減価償却率及び②管路経年化率の低下に努める。
</t>
    <rPh sb="47" eb="49">
      <t>ジコ</t>
    </rPh>
    <rPh sb="49" eb="51">
      <t>スイゲン</t>
    </rPh>
    <rPh sb="51" eb="52">
      <t>オヨ</t>
    </rPh>
    <rPh sb="53" eb="56">
      <t>スイドウカン</t>
    </rPh>
    <rPh sb="57" eb="60">
      <t>ロウキュウカ</t>
    </rPh>
    <rPh sb="61" eb="62">
      <t>スス</t>
    </rPh>
    <rPh sb="70" eb="72">
      <t>コウシン</t>
    </rPh>
    <rPh sb="73" eb="75">
      <t>サキオク</t>
    </rPh>
    <rPh sb="83" eb="85">
      <t>テキセツ</t>
    </rPh>
    <rPh sb="86" eb="88">
      <t>ジッシ</t>
    </rPh>
    <rPh sb="95" eb="96">
      <t>モト</t>
    </rPh>
    <rPh sb="104" eb="106">
      <t>ジコ</t>
    </rPh>
    <rPh sb="106" eb="108">
      <t>スイゲン</t>
    </rPh>
    <rPh sb="109" eb="111">
      <t>カツヨウ</t>
    </rPh>
    <rPh sb="111" eb="113">
      <t>ホウホウ</t>
    </rPh>
    <rPh sb="114" eb="116">
      <t>キギョウ</t>
    </rPh>
    <rPh sb="116" eb="117">
      <t>サイ</t>
    </rPh>
    <rPh sb="120" eb="122">
      <t>ザイゲン</t>
    </rPh>
    <rPh sb="123" eb="125">
      <t>カクホ</t>
    </rPh>
    <rPh sb="129" eb="131">
      <t>ケントウ</t>
    </rPh>
    <rPh sb="133" eb="136">
      <t>ケイカクテキ</t>
    </rPh>
    <rPh sb="137" eb="139">
      <t>シセツ</t>
    </rPh>
    <rPh sb="140" eb="142">
      <t>コウシン</t>
    </rPh>
    <rPh sb="142" eb="144">
      <t>ジギョウ</t>
    </rPh>
    <rPh sb="145" eb="147">
      <t>スイシン</t>
    </rPh>
    <rPh sb="177" eb="178">
      <t>タカ</t>
    </rPh>
    <phoneticPr fontId="4"/>
  </si>
  <si>
    <t>　「1.経営の健全性・効率性」では、類似団体と比較して、高い水準を満たしている項目が多く、健全な経営が行われていると判断している。しかし、今後は、給水人口の減少等により大幅な収益の伸びが期待できないことから、必要に応じて料金改定や企業債の発行などによる財源の確保について検討を実施していく。また、施設連携や事務事業の共同化も踏まえ、引き続き広域的な視点で検討を行い、水道事業の基盤強化に努めていく。
　「2.老朽化の状況」では、有形固定資産減価償却率、管路経年化率が全国及び類似団体の平均値を上回っており、老朽化した資産が多い状況となっている。今後は、更新費用の増大が見込まれるため、令和2年度に策定した経営戦略に基づき、更新費用の平準化や充当する財源等について検討を行いながら老朽化施設の更新を実施していく。
※令和2年度経営戦略策定済。令和7年度見直予定。</t>
    <rPh sb="4" eb="6">
      <t>ケイエイ</t>
    </rPh>
    <rPh sb="7" eb="10">
      <t>ケンゼンセイ</t>
    </rPh>
    <rPh sb="11" eb="14">
      <t>コウリツセイ</t>
    </rPh>
    <rPh sb="18" eb="20">
      <t>ルイジ</t>
    </rPh>
    <rPh sb="20" eb="22">
      <t>ダンタイ</t>
    </rPh>
    <rPh sb="23" eb="25">
      <t>ヒカク</t>
    </rPh>
    <rPh sb="28" eb="29">
      <t>タカ</t>
    </rPh>
    <rPh sb="30" eb="32">
      <t>スイジュン</t>
    </rPh>
    <rPh sb="33" eb="34">
      <t>ミ</t>
    </rPh>
    <rPh sb="39" eb="41">
      <t>コウモク</t>
    </rPh>
    <rPh sb="42" eb="43">
      <t>オオ</t>
    </rPh>
    <rPh sb="51" eb="52">
      <t>オコナ</t>
    </rPh>
    <rPh sb="69" eb="71">
      <t>コンゴ</t>
    </rPh>
    <rPh sb="138" eb="140">
      <t>ジッシ</t>
    </rPh>
    <rPh sb="204" eb="207">
      <t>ロウキュウカ</t>
    </rPh>
    <rPh sb="208" eb="210">
      <t>ジョウキョウ</t>
    </rPh>
    <rPh sb="214" eb="216">
      <t>ユウケイ</t>
    </rPh>
    <rPh sb="216" eb="218">
      <t>コテイ</t>
    </rPh>
    <rPh sb="218" eb="220">
      <t>シサン</t>
    </rPh>
    <rPh sb="220" eb="222">
      <t>ゲンカ</t>
    </rPh>
    <rPh sb="222" eb="224">
      <t>ショウキャク</t>
    </rPh>
    <rPh sb="224" eb="225">
      <t>リツ</t>
    </rPh>
    <rPh sb="226" eb="228">
      <t>カンロ</t>
    </rPh>
    <rPh sb="228" eb="231">
      <t>ケイネンカ</t>
    </rPh>
    <rPh sb="231" eb="232">
      <t>リツ</t>
    </rPh>
    <rPh sb="253" eb="256">
      <t>ロウキュウカ</t>
    </rPh>
    <rPh sb="258" eb="260">
      <t>シサン</t>
    </rPh>
    <rPh sb="261" eb="262">
      <t>オオ</t>
    </rPh>
    <rPh sb="263" eb="265">
      <t>ジョウキョウ</t>
    </rPh>
    <rPh sb="348" eb="350">
      <t>ジッシ</t>
    </rPh>
    <rPh sb="357" eb="359">
      <t>レイワ</t>
    </rPh>
    <rPh sb="360" eb="362">
      <t>ネンド</t>
    </rPh>
    <rPh sb="362" eb="364">
      <t>ケイエイ</t>
    </rPh>
    <rPh sb="364" eb="366">
      <t>センリャク</t>
    </rPh>
    <rPh sb="366" eb="368">
      <t>サクテイ</t>
    </rPh>
    <rPh sb="368" eb="369">
      <t>スミ</t>
    </rPh>
    <rPh sb="370" eb="372">
      <t>レイワ</t>
    </rPh>
    <rPh sb="373" eb="375">
      <t>ネンド</t>
    </rPh>
    <rPh sb="375" eb="377">
      <t>ミナオ</t>
    </rPh>
    <rPh sb="377" eb="3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</si>
</sst>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1.29</c:v>
                </c:pt>
                <c:pt idx="2">
                  <c:v>1.52</c:v>
                </c:pt>
                <c:pt idx="3">
                  <c:v>1.39</c:v>
                </c:pt>
                <c:pt idx="4">
                  <c:v>1.57</c:v>
                </c:pt>
              </c:numCache>
            </c:numRef>
          </c:val>
          <c:extLst>
            <c:ext xmlns:c16="http://schemas.microsoft.com/office/drawing/2014/chart" uri="{C3380CC4-5D6E-409C-BE32-E72D297353CC}">
              <c16:uniqueId val="{00000000-7A17-420E-8FC8-97AC4EDF64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A17-420E-8FC8-97AC4EDF64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73.12</c:v>
                </c:pt>
                <c:pt idx="1">
                  <c:v>73.22</c:v>
                </c:pt>
                <c:pt idx="2">
                  <c:v>73.709999999999994</c:v>
                </c:pt>
                <c:pt idx="3">
                  <c:v>73.459999999999994</c:v>
                </c:pt>
                <c:pt idx="4">
                  <c:v>78.95</c:v>
                </c:pt>
              </c:numCache>
            </c:numRef>
          </c:val>
          <c:extLst>
            <c:ext xmlns:c16="http://schemas.microsoft.com/office/drawing/2014/chart" uri="{C3380CC4-5D6E-409C-BE32-E72D297353CC}">
              <c16:uniqueId val="{00000000-323A-457B-97FF-90E84FD656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323A-457B-97FF-90E84FD656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91.51</c:v>
                </c:pt>
                <c:pt idx="1">
                  <c:v>90.44</c:v>
                </c:pt>
                <c:pt idx="2">
                  <c:v>89.74</c:v>
                </c:pt>
                <c:pt idx="3">
                  <c:v>89.82</c:v>
                </c:pt>
                <c:pt idx="4">
                  <c:v>88.57</c:v>
                </c:pt>
              </c:numCache>
            </c:numRef>
          </c:val>
          <c:extLst>
            <c:ext xmlns:c16="http://schemas.microsoft.com/office/drawing/2014/chart" uri="{C3380CC4-5D6E-409C-BE32-E72D297353CC}">
              <c16:uniqueId val="{00000000-5BC7-46B3-ABFA-D145C4E1CF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BC7-46B3-ABFA-D145C4E1CF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116.73</c:v>
                </c:pt>
                <c:pt idx="1">
                  <c:v>112.13</c:v>
                </c:pt>
                <c:pt idx="2">
                  <c:v>109.92</c:v>
                </c:pt>
                <c:pt idx="3">
                  <c:v>108.61</c:v>
                </c:pt>
                <c:pt idx="4">
                  <c:v>108.05</c:v>
                </c:pt>
              </c:numCache>
            </c:numRef>
          </c:val>
          <c:extLst>
            <c:ext xmlns:c16="http://schemas.microsoft.com/office/drawing/2014/chart" uri="{C3380CC4-5D6E-409C-BE32-E72D297353CC}">
              <c16:uniqueId val="{00000000-EECA-46A1-878B-CEC1E294DF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EECA-46A1-878B-CEC1E294DF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49.97</c:v>
                </c:pt>
                <c:pt idx="1">
                  <c:v>50.74</c:v>
                </c:pt>
                <c:pt idx="2">
                  <c:v>51.2</c:v>
                </c:pt>
                <c:pt idx="3">
                  <c:v>51.5</c:v>
                </c:pt>
                <c:pt idx="4">
                  <c:v>50.8</c:v>
                </c:pt>
              </c:numCache>
            </c:numRef>
          </c:val>
          <c:extLst>
            <c:ext xmlns:c16="http://schemas.microsoft.com/office/drawing/2014/chart" uri="{C3380CC4-5D6E-409C-BE32-E72D297353CC}">
              <c16:uniqueId val="{00000000-AA07-4A7B-A309-7085055E5A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AA07-4A7B-A309-7085055E5A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39.69</c:v>
                </c:pt>
                <c:pt idx="1">
                  <c:v>39.29</c:v>
                </c:pt>
                <c:pt idx="2">
                  <c:v>38.65</c:v>
                </c:pt>
                <c:pt idx="3">
                  <c:v>38.11</c:v>
                </c:pt>
                <c:pt idx="4">
                  <c:v>37.299999999999997</c:v>
                </c:pt>
              </c:numCache>
            </c:numRef>
          </c:val>
          <c:extLst>
            <c:ext xmlns:c16="http://schemas.microsoft.com/office/drawing/2014/chart" uri="{C3380CC4-5D6E-409C-BE32-E72D297353CC}">
              <c16:uniqueId val="{00000000-C58B-4C53-BE72-90943CDC77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58B-4C53-BE72-90943CDC77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B8-47E2-AAA7-1CFBF71C70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87B8-47E2-AAA7-1CFBF71C70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564.64</c:v>
                </c:pt>
                <c:pt idx="1">
                  <c:v>535.57000000000005</c:v>
                </c:pt>
                <c:pt idx="2">
                  <c:v>377.52</c:v>
                </c:pt>
                <c:pt idx="3">
                  <c:v>469.84</c:v>
                </c:pt>
                <c:pt idx="4">
                  <c:v>693.75</c:v>
                </c:pt>
              </c:numCache>
            </c:numRef>
          </c:val>
          <c:extLst>
            <c:ext xmlns:c16="http://schemas.microsoft.com/office/drawing/2014/chart" uri="{C3380CC4-5D6E-409C-BE32-E72D297353CC}">
              <c16:uniqueId val="{00000000-B6F8-45D1-BAA2-535C744900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6F8-45D1-BAA2-535C744900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39.25</c:v>
                </c:pt>
                <c:pt idx="1">
                  <c:v>35.51</c:v>
                </c:pt>
                <c:pt idx="2">
                  <c:v>30.97</c:v>
                </c:pt>
                <c:pt idx="3">
                  <c:v>27.28</c:v>
                </c:pt>
                <c:pt idx="4">
                  <c:v>61.92</c:v>
                </c:pt>
              </c:numCache>
            </c:numRef>
          </c:val>
          <c:extLst>
            <c:ext xmlns:c16="http://schemas.microsoft.com/office/drawing/2014/chart" uri="{C3380CC4-5D6E-409C-BE32-E72D297353CC}">
              <c16:uniqueId val="{00000000-3B0D-4EF5-AC70-F00A0E815E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B0D-4EF5-AC70-F00A0E815E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115.74</c:v>
                </c:pt>
                <c:pt idx="1">
                  <c:v>110.3</c:v>
                </c:pt>
                <c:pt idx="2">
                  <c:v>107.47</c:v>
                </c:pt>
                <c:pt idx="3">
                  <c:v>104.77</c:v>
                </c:pt>
                <c:pt idx="4">
                  <c:v>96.44</c:v>
                </c:pt>
              </c:numCache>
            </c:numRef>
          </c:val>
          <c:extLst>
            <c:ext xmlns:c16="http://schemas.microsoft.com/office/drawing/2014/chart" uri="{C3380CC4-5D6E-409C-BE32-E72D297353CC}">
              <c16:uniqueId val="{00000000-7EE8-4F33-8E07-BC491394C3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7EE8-4F33-8E07-BC491394C3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103.79</c:v>
                </c:pt>
                <c:pt idx="1">
                  <c:v>108.2</c:v>
                </c:pt>
                <c:pt idx="2">
                  <c:v>111.37</c:v>
                </c:pt>
                <c:pt idx="3">
                  <c:v>114.54</c:v>
                </c:pt>
                <c:pt idx="4">
                  <c:v>113.8</c:v>
                </c:pt>
              </c:numCache>
            </c:numRef>
          </c:val>
          <c:extLst>
            <c:ext xmlns:c16="http://schemas.microsoft.com/office/drawing/2014/chart" uri="{C3380CC4-5D6E-409C-BE32-E72D297353CC}">
              <c16:uniqueId val="{00000000-48A9-44FD-9405-B4BDF4DE83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8A9-44FD-9405-B4BDF4DE83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愛知県　岩倉市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48075</v>
      </c>
      <c r="AM8" s="74"/>
      <c r="AN8" s="74"/>
      <c r="AO8" s="74"/>
      <c r="AP8" s="74"/>
      <c r="AQ8" s="74"/>
      <c r="AR8" s="74"/>
      <c r="AS8" s="74"/>
      <c r="AT8" s="70">
        <f>データ!$S$6</f>
        <v>10.47</v>
      </c>
      <c r="AU8" s="71"/>
      <c r="AV8" s="71"/>
      <c r="AW8" s="71"/>
      <c r="AX8" s="71"/>
      <c r="AY8" s="71"/>
      <c r="AZ8" s="71"/>
      <c r="BA8" s="71"/>
      <c r="BB8" s="73">
        <f>データ!$T$6</f>
        <v>4591.6899999999996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90.87</v>
      </c>
      <c r="J10" s="71"/>
      <c r="K10" s="71"/>
      <c r="L10" s="71"/>
      <c r="M10" s="71"/>
      <c r="N10" s="71"/>
      <c r="O10" s="72"/>
      <c r="P10" s="73">
        <f>データ!$P$6</f>
        <v>99.78</v>
      </c>
      <c r="Q10" s="73"/>
      <c r="R10" s="73"/>
      <c r="S10" s="73"/>
      <c r="T10" s="73"/>
      <c r="U10" s="73"/>
      <c r="V10" s="73"/>
      <c r="W10" s="74">
        <f>データ!$Q$6</f>
        <v>2180</v>
      </c>
      <c r="X10" s="74"/>
      <c r="Y10" s="74"/>
      <c r="Z10" s="74"/>
      <c r="AA10" s="74"/>
      <c r="AB10" s="74"/>
      <c r="AC10" s="74"/>
      <c r="AD10" s="2"/>
      <c r="AE10" s="2"/>
      <c r="AF10" s="2"/>
      <c r="AG10" s="2"/>
      <c r="AH10" s="4"/>
      <c r="AI10" s="4"/>
      <c r="AJ10" s="4"/>
      <c r="AK10" s="4"/>
      <c r="AL10" s="74">
        <f>データ!$U$6</f>
        <v>47815</v>
      </c>
      <c r="AM10" s="74"/>
      <c r="AN10" s="74"/>
      <c r="AO10" s="74"/>
      <c r="AP10" s="74"/>
      <c r="AQ10" s="74"/>
      <c r="AR10" s="74"/>
      <c r="AS10" s="74"/>
      <c r="AT10" s="70">
        <f>データ!$V$6</f>
        <v>10.47</v>
      </c>
      <c r="AU10" s="71"/>
      <c r="AV10" s="71"/>
      <c r="AW10" s="71"/>
      <c r="AX10" s="71"/>
      <c r="AY10" s="71"/>
      <c r="AZ10" s="71"/>
      <c r="BA10" s="71"/>
      <c r="BB10" s="73">
        <f>データ!$W$6</f>
        <v>4566.8599999999997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Asl4x8SWzJzYYKKgJ/uV7P5C69uW2W8Jext7KxnGX8YsJuZVoBnbc89ErSuIVTUP1pquqxfxxe1sIWo1DvCAw==" saltValue="4OGLNl9tEV+qQaKeFyVZ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232289</v>
      </c>
      <c r="D6" s="34">
        <f t="shared" si="3"/>
        <v>46</v>
      </c>
      <c r="E6" s="34">
        <f t="shared" si="3"/>
        <v>1</v>
      </c>
      <c r="F6" s="34">
        <f t="shared" si="3"/>
        <v>0</v>
      </c>
      <c r="G6" s="34">
        <f t="shared" si="3"/>
        <v>1</v>
      </c>
      <c r="H6" s="34" t="str">
        <f t="shared" si="3"/>
        <v>愛知県　岩倉市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90.87</v>
      </c>
      <c r="P6" s="35">
        <f t="shared" si="3"/>
        <v>99.78</v>
      </c>
      <c r="Q6" s="35">
        <f t="shared" si="3"/>
        <v>2180</v>
      </c>
      <c r="R6" s="35">
        <f t="shared" si="3"/>
        <v>48075</v>
      </c>
      <c r="S6" s="35">
        <f t="shared" si="3"/>
        <v>10.47</v>
      </c>
      <c r="T6" s="35">
        <f t="shared" si="3"/>
        <v>4591.6899999999996</v>
      </c>
      <c r="U6" s="35">
        <f t="shared" si="3"/>
        <v>47815</v>
      </c>
      <c r="V6" s="35">
        <f t="shared" si="3"/>
        <v>10.47</v>
      </c>
      <c r="W6" s="35">
        <f t="shared" si="3"/>
        <v>4566.8599999999997</v>
      </c>
      <c r="X6" s="36">
        <f>IF(X7="",NA(),X7)</f>
        <v>116.73</v>
      </c>
      <c r="Y6" s="36">
        <f t="shared" ref="Y6:AG6" si="4">IF(Y7="",NA(),Y7)</f>
        <v>112.13</v>
      </c>
      <c r="Z6" s="36">
        <f t="shared" si="4"/>
        <v>109.92</v>
      </c>
      <c r="AA6" s="36">
        <f t="shared" si="4"/>
        <v>108.61</v>
      </c>
      <c r="AB6" s="36">
        <f t="shared" si="4"/>
        <v>108.05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564.64</v>
      </c>
      <c r="AU6" s="36">
        <f t="shared" ref="AU6:BC6" si="6">IF(AU7="",NA(),AU7)</f>
        <v>535.57000000000005</v>
      </c>
      <c r="AV6" s="36">
        <f t="shared" si="6"/>
        <v>377.52</v>
      </c>
      <c r="AW6" s="36">
        <f t="shared" si="6"/>
        <v>469.84</v>
      </c>
      <c r="AX6" s="36">
        <f t="shared" si="6"/>
        <v>693.75</v>
      </c>
      <c r="AY6" s="36">
        <f t="shared" si="6"/>
        <v>377.63</v>
      </c>
      <c r="AZ6" s="36">
        <f t="shared" si="6"/>
        <v>357.34</v>
      </c>
      <c r="BA6" s="36">
        <f t="shared" si="6"/>
        <v>366.03</v>
      </c>
      <c r="BB6" s="36">
        <f t="shared" si="6"/>
        <v>365.18</v>
      </c>
      <c r="BC6" s="36">
        <f t="shared" si="6"/>
        <v>327.77</v>
      </c>
      <c r="BD6" s="35" t="str">
        <f>IF(BD7="","",IF(BD7="-","【-】","【"&amp;SUBSTITUTE(TEXT(BD7,"#,##0.00"),"-","△")&amp;"】"))</f>
        <v>【260.31】</v>
      </c>
      <c r="BE6" s="36">
        <f>IF(BE7="",NA(),BE7)</f>
        <v>39.25</v>
      </c>
      <c r="BF6" s="36">
        <f t="shared" ref="BF6:BN6" si="7">IF(BF7="",NA(),BF7)</f>
        <v>35.51</v>
      </c>
      <c r="BG6" s="36">
        <f t="shared" si="7"/>
        <v>30.97</v>
      </c>
      <c r="BH6" s="36">
        <f t="shared" si="7"/>
        <v>27.28</v>
      </c>
      <c r="BI6" s="36">
        <f t="shared" si="7"/>
        <v>61.92</v>
      </c>
      <c r="BJ6" s="36">
        <f t="shared" si="7"/>
        <v>364.71</v>
      </c>
      <c r="BK6" s="36">
        <f t="shared" si="7"/>
        <v>373.69</v>
      </c>
      <c r="BL6" s="36">
        <f t="shared" si="7"/>
        <v>370.12</v>
      </c>
      <c r="BM6" s="36">
        <f t="shared" si="7"/>
        <v>371.65</v>
      </c>
      <c r="BN6" s="36">
        <f t="shared" si="7"/>
        <v>397.1</v>
      </c>
      <c r="BO6" s="35" t="str">
        <f>IF(BO7="","",IF(BO7="-","【-】","【"&amp;SUBSTITUTE(TEXT(BO7,"#,##0.00"),"-","△")&amp;"】"))</f>
        <v>【275.67】</v>
      </c>
      <c r="BP6" s="36">
        <f>IF(BP7="",NA(),BP7)</f>
        <v>115.74</v>
      </c>
      <c r="BQ6" s="36">
        <f t="shared" ref="BQ6:BY6" si="8">IF(BQ7="",NA(),BQ7)</f>
        <v>110.3</v>
      </c>
      <c r="BR6" s="36">
        <f t="shared" si="8"/>
        <v>107.47</v>
      </c>
      <c r="BS6" s="36">
        <f t="shared" si="8"/>
        <v>104.77</v>
      </c>
      <c r="BT6" s="36">
        <f t="shared" si="8"/>
        <v>96.44</v>
      </c>
      <c r="BU6" s="36">
        <f t="shared" si="8"/>
        <v>100.65</v>
      </c>
      <c r="BV6" s="36">
        <f t="shared" si="8"/>
        <v>99.87</v>
      </c>
      <c r="BW6" s="36">
        <f t="shared" si="8"/>
        <v>100.42</v>
      </c>
      <c r="BX6" s="36">
        <f t="shared" si="8"/>
        <v>98.77</v>
      </c>
      <c r="BY6" s="36">
        <f t="shared" si="8"/>
        <v>95.79</v>
      </c>
      <c r="BZ6" s="35" t="str">
        <f>IF(BZ7="","",IF(BZ7="-","【-】","【"&amp;SUBSTITUTE(TEXT(BZ7,"#,##0.00"),"-","△")&amp;"】"))</f>
        <v>【100.05】</v>
      </c>
      <c r="CA6" s="36">
        <f>IF(CA7="",NA(),CA7)</f>
        <v>103.79</v>
      </c>
      <c r="CB6" s="36">
        <f t="shared" ref="CB6:CJ6" si="9">IF(CB7="",NA(),CB7)</f>
        <v>108.2</v>
      </c>
      <c r="CC6" s="36">
        <f t="shared" si="9"/>
        <v>111.37</v>
      </c>
      <c r="CD6" s="36">
        <f t="shared" si="9"/>
        <v>114.54</v>
      </c>
      <c r="CE6" s="36">
        <f t="shared" si="9"/>
        <v>113.8</v>
      </c>
      <c r="CF6" s="36">
        <f t="shared" si="9"/>
        <v>170.19</v>
      </c>
      <c r="CG6" s="36">
        <f t="shared" si="9"/>
        <v>171.81</v>
      </c>
      <c r="CH6" s="36">
        <f t="shared" si="9"/>
        <v>171.67</v>
      </c>
      <c r="CI6" s="36">
        <f t="shared" si="9"/>
        <v>173.67</v>
      </c>
      <c r="CJ6" s="36">
        <f t="shared" si="9"/>
        <v>171.13</v>
      </c>
      <c r="CK6" s="35" t="str">
        <f>IF(CK7="","",IF(CK7="-","【-】","【"&amp;SUBSTITUTE(TEXT(CK7,"#,##0.00"),"-","△")&amp;"】"))</f>
        <v>【166.40】</v>
      </c>
      <c r="CL6" s="36">
        <f>IF(CL7="",NA(),CL7)</f>
        <v>73.12</v>
      </c>
      <c r="CM6" s="36">
        <f t="shared" ref="CM6:CU6" si="10">IF(CM7="",NA(),CM7)</f>
        <v>73.22</v>
      </c>
      <c r="CN6" s="36">
        <f t="shared" si="10"/>
        <v>73.709999999999994</v>
      </c>
      <c r="CO6" s="36">
        <f t="shared" si="10"/>
        <v>73.459999999999994</v>
      </c>
      <c r="CP6" s="36">
        <f t="shared" si="10"/>
        <v>78.95</v>
      </c>
      <c r="CQ6" s="36">
        <f t="shared" si="10"/>
        <v>59.01</v>
      </c>
      <c r="CR6" s="36">
        <f t="shared" si="10"/>
        <v>60.03</v>
      </c>
      <c r="CS6" s="36">
        <f t="shared" si="10"/>
        <v>59.74</v>
      </c>
      <c r="CT6" s="36">
        <f t="shared" si="10"/>
        <v>59.67</v>
      </c>
      <c r="CU6" s="36">
        <f t="shared" si="10"/>
        <v>60.12</v>
      </c>
      <c r="CV6" s="35" t="str">
        <f>IF(CV7="","",IF(CV7="-","【-】","【"&amp;SUBSTITUTE(TEXT(CV7,"#,##0.00"),"-","△")&amp;"】"))</f>
        <v>【60.69】</v>
      </c>
      <c r="CW6" s="36">
        <f>IF(CW7="",NA(),CW7)</f>
        <v>91.51</v>
      </c>
      <c r="CX6" s="36">
        <f t="shared" ref="CX6:DF6" si="11">IF(CX7="",NA(),CX7)</f>
        <v>90.44</v>
      </c>
      <c r="CY6" s="36">
        <f t="shared" si="11"/>
        <v>89.74</v>
      </c>
      <c r="CZ6" s="36">
        <f t="shared" si="11"/>
        <v>89.82</v>
      </c>
      <c r="DA6" s="36">
        <f t="shared" si="11"/>
        <v>88.57</v>
      </c>
      <c r="DB6" s="36">
        <f t="shared" si="11"/>
        <v>85.37</v>
      </c>
      <c r="DC6" s="36">
        <f t="shared" si="11"/>
        <v>84.81</v>
      </c>
      <c r="DD6" s="36">
        <f t="shared" si="11"/>
        <v>84.8</v>
      </c>
      <c r="DE6" s="36">
        <f t="shared" si="11"/>
        <v>84.6</v>
      </c>
      <c r="DF6" s="36">
        <f t="shared" si="11"/>
        <v>84.24</v>
      </c>
      <c r="DG6" s="35" t="str">
        <f>IF(DG7="","",IF(DG7="-","【-】","【"&amp;SUBSTITUTE(TEXT(DG7,"#,##0.00"),"-","△")&amp;"】"))</f>
        <v>【89.82】</v>
      </c>
      <c r="DH6" s="36">
        <f>IF(DH7="",NA(),DH7)</f>
        <v>49.97</v>
      </c>
      <c r="DI6" s="36">
        <f t="shared" ref="DI6:DQ6" si="12">IF(DI7="",NA(),DI7)</f>
        <v>50.74</v>
      </c>
      <c r="DJ6" s="36">
        <f t="shared" si="12"/>
        <v>51.2</v>
      </c>
      <c r="DK6" s="36">
        <f t="shared" si="12"/>
        <v>51.5</v>
      </c>
      <c r="DL6" s="36">
        <f t="shared" si="12"/>
        <v>50.8</v>
      </c>
      <c r="DM6" s="36">
        <f t="shared" si="12"/>
        <v>46.9</v>
      </c>
      <c r="DN6" s="36">
        <f t="shared" si="12"/>
        <v>47.28</v>
      </c>
      <c r="DO6" s="36">
        <f t="shared" si="12"/>
        <v>47.66</v>
      </c>
      <c r="DP6" s="36">
        <f t="shared" si="12"/>
        <v>48.17</v>
      </c>
      <c r="DQ6" s="36">
        <f t="shared" si="12"/>
        <v>48.83</v>
      </c>
      <c r="DR6" s="35" t="str">
        <f>IF(DR7="","",IF(DR7="-","【-】","【"&amp;SUBSTITUTE(TEXT(DR7,"#,##0.00"),"-","△")&amp;"】"))</f>
        <v>【50.19】</v>
      </c>
      <c r="DS6" s="36">
        <f>IF(DS7="",NA(),DS7)</f>
        <v>39.69</v>
      </c>
      <c r="DT6" s="36">
        <f t="shared" ref="DT6:EB6" si="13">IF(DT7="",NA(),DT7)</f>
        <v>39.29</v>
      </c>
      <c r="DU6" s="36">
        <f t="shared" si="13"/>
        <v>38.65</v>
      </c>
      <c r="DV6" s="36">
        <f t="shared" si="13"/>
        <v>38.11</v>
      </c>
      <c r="DW6" s="36">
        <f t="shared" si="13"/>
        <v>37.299999999999997</v>
      </c>
      <c r="DX6" s="36">
        <f t="shared" si="13"/>
        <v>12.03</v>
      </c>
      <c r="DY6" s="36">
        <f t="shared" si="13"/>
        <v>12.19</v>
      </c>
      <c r="DZ6" s="36">
        <f t="shared" si="13"/>
        <v>15.1</v>
      </c>
      <c r="EA6" s="36">
        <f t="shared" si="13"/>
        <v>17.12</v>
      </c>
      <c r="EB6" s="36">
        <f t="shared" si="13"/>
        <v>18.18</v>
      </c>
      <c r="EC6" s="35" t="str">
        <f>IF(EC7="","",IF(EC7="-","【-】","【"&amp;SUBSTITUTE(TEXT(EC7,"#,##0.00"),"-","△")&amp;"】"))</f>
        <v>【20.63】</v>
      </c>
      <c r="ED6" s="36">
        <f>IF(ED7="",NA(),ED7)</f>
        <v>0.5</v>
      </c>
      <c r="EE6" s="36">
        <f t="shared" ref="EE6:EM6" si="14">IF(EE7="",NA(),EE7)</f>
        <v>1.29</v>
      </c>
      <c r="EF6" s="36">
        <f t="shared" si="14"/>
        <v>1.52</v>
      </c>
      <c r="EG6" s="36">
        <f t="shared" si="14"/>
        <v>1.39</v>
      </c>
      <c r="EH6" s="36">
        <f t="shared" si="14"/>
        <v>1.57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232289</v>
      </c>
      <c r="D7" s="38">
        <v>46</v>
      </c>
      <c r="E7" s="38">
        <v>1</v>
      </c>
      <c r="F7" s="38">
        <v>0</v>
      </c>
      <c r="G7" s="38">
        <v>1</v>
      </c>
      <c r="H7" s="38" t="s">
        <v>93</v>
      </c>
      <c r="I7" s="38" t="s">
        <v>94</v>
      </c>
      <c r="J7" s="38" t="s">
        <v>95</v>
      </c>
      <c r="K7" s="38" t="s">
        <v>96</v>
      </c>
      <c r="L7" s="38" t="s">
        <v>97</v>
      </c>
      <c r="M7" s="38" t="s">
        <v>98</v>
      </c>
      <c r="N7" s="39" t="s">
        <v>99</v>
      </c>
      <c r="O7" s="39">
        <v>90.87</v>
      </c>
      <c r="P7" s="39">
        <v>99.78</v>
      </c>
      <c r="Q7" s="39">
        <v>2180</v>
      </c>
      <c r="R7" s="39">
        <v>48075</v>
      </c>
      <c r="S7" s="39">
        <v>10.47</v>
      </c>
      <c r="T7" s="39">
        <v>4591.6899999999996</v>
      </c>
      <c r="U7" s="39">
        <v>47815</v>
      </c>
      <c r="V7" s="39">
        <v>10.47</v>
      </c>
      <c r="W7" s="39">
        <v>4566.8599999999997</v>
      </c>
      <c r="X7" s="39">
        <v>116.73</v>
      </c>
      <c r="Y7" s="39">
        <v>112.13</v>
      </c>
      <c r="Z7" s="39">
        <v>109.92</v>
      </c>
      <c r="AA7" s="39">
        <v>108.61</v>
      </c>
      <c r="AB7" s="39">
        <v>108.05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564.64</v>
      </c>
      <c r="AU7" s="39">
        <v>535.57000000000005</v>
      </c>
      <c r="AV7" s="39">
        <v>377.52</v>
      </c>
      <c r="AW7" s="39">
        <v>469.84</v>
      </c>
      <c r="AX7" s="39">
        <v>693.75</v>
      </c>
      <c r="AY7" s="39">
        <v>377.63</v>
      </c>
      <c r="AZ7" s="39">
        <v>357.34</v>
      </c>
      <c r="BA7" s="39">
        <v>366.03</v>
      </c>
      <c r="BB7" s="39">
        <v>365.18</v>
      </c>
      <c r="BC7" s="39">
        <v>327.77</v>
      </c>
      <c r="BD7" s="39">
        <v>260.31</v>
      </c>
      <c r="BE7" s="39">
        <v>39.25</v>
      </c>
      <c r="BF7" s="39">
        <v>35.51</v>
      </c>
      <c r="BG7" s="39">
        <v>30.97</v>
      </c>
      <c r="BH7" s="39">
        <v>27.28</v>
      </c>
      <c r="BI7" s="39">
        <v>61.92</v>
      </c>
      <c r="BJ7" s="39">
        <v>364.71</v>
      </c>
      <c r="BK7" s="39">
        <v>373.69</v>
      </c>
      <c r="BL7" s="39">
        <v>370.12</v>
      </c>
      <c r="BM7" s="39">
        <v>371.65</v>
      </c>
      <c r="BN7" s="39">
        <v>397.1</v>
      </c>
      <c r="BO7" s="39">
        <v>275.67</v>
      </c>
      <c r="BP7" s="39">
        <v>115.74</v>
      </c>
      <c r="BQ7" s="39">
        <v>110.3</v>
      </c>
      <c r="BR7" s="39">
        <v>107.47</v>
      </c>
      <c r="BS7" s="39">
        <v>104.77</v>
      </c>
      <c r="BT7" s="39">
        <v>96.44</v>
      </c>
      <c r="BU7" s="39">
        <v>100.65</v>
      </c>
      <c r="BV7" s="39">
        <v>99.87</v>
      </c>
      <c r="BW7" s="39">
        <v>100.42</v>
      </c>
      <c r="BX7" s="39">
        <v>98.77</v>
      </c>
      <c r="BY7" s="39">
        <v>95.79</v>
      </c>
      <c r="BZ7" s="39">
        <v>100.05</v>
      </c>
      <c r="CA7" s="39">
        <v>103.79</v>
      </c>
      <c r="CB7" s="39">
        <v>108.2</v>
      </c>
      <c r="CC7" s="39">
        <v>111.37</v>
      </c>
      <c r="CD7" s="39">
        <v>114.54</v>
      </c>
      <c r="CE7" s="39">
        <v>113.8</v>
      </c>
      <c r="CF7" s="39">
        <v>170.19</v>
      </c>
      <c r="CG7" s="39">
        <v>171.81</v>
      </c>
      <c r="CH7" s="39">
        <v>171.67</v>
      </c>
      <c r="CI7" s="39">
        <v>173.67</v>
      </c>
      <c r="CJ7" s="39">
        <v>171.13</v>
      </c>
      <c r="CK7" s="39">
        <v>166.4</v>
      </c>
      <c r="CL7" s="39">
        <v>73.12</v>
      </c>
      <c r="CM7" s="39">
        <v>73.22</v>
      </c>
      <c r="CN7" s="39">
        <v>73.709999999999994</v>
      </c>
      <c r="CO7" s="39">
        <v>73.459999999999994</v>
      </c>
      <c r="CP7" s="39">
        <v>78.95</v>
      </c>
      <c r="CQ7" s="39">
        <v>59.01</v>
      </c>
      <c r="CR7" s="39">
        <v>60.03</v>
      </c>
      <c r="CS7" s="39">
        <v>59.74</v>
      </c>
      <c r="CT7" s="39">
        <v>59.67</v>
      </c>
      <c r="CU7" s="39">
        <v>60.12</v>
      </c>
      <c r="CV7" s="39">
        <v>60.69</v>
      </c>
      <c r="CW7" s="39">
        <v>91.51</v>
      </c>
      <c r="CX7" s="39">
        <v>90.44</v>
      </c>
      <c r="CY7" s="39">
        <v>89.74</v>
      </c>
      <c r="CZ7" s="39">
        <v>89.82</v>
      </c>
      <c r="DA7" s="39">
        <v>88.57</v>
      </c>
      <c r="DB7" s="39">
        <v>85.37</v>
      </c>
      <c r="DC7" s="39">
        <v>84.81</v>
      </c>
      <c r="DD7" s="39">
        <v>84.8</v>
      </c>
      <c r="DE7" s="39">
        <v>84.6</v>
      </c>
      <c r="DF7" s="39">
        <v>84.24</v>
      </c>
      <c r="DG7" s="39">
        <v>89.82</v>
      </c>
      <c r="DH7" s="39">
        <v>49.97</v>
      </c>
      <c r="DI7" s="39">
        <v>50.74</v>
      </c>
      <c r="DJ7" s="39">
        <v>51.2</v>
      </c>
      <c r="DK7" s="39">
        <v>51.5</v>
      </c>
      <c r="DL7" s="39">
        <v>50.8</v>
      </c>
      <c r="DM7" s="39">
        <v>46.9</v>
      </c>
      <c r="DN7" s="39">
        <v>47.28</v>
      </c>
      <c r="DO7" s="39">
        <v>47.66</v>
      </c>
      <c r="DP7" s="39">
        <v>48.17</v>
      </c>
      <c r="DQ7" s="39">
        <v>48.83</v>
      </c>
      <c r="DR7" s="39">
        <v>50.19</v>
      </c>
      <c r="DS7" s="39">
        <v>39.69</v>
      </c>
      <c r="DT7" s="39">
        <v>39.29</v>
      </c>
      <c r="DU7" s="39">
        <v>38.65</v>
      </c>
      <c r="DV7" s="39">
        <v>38.11</v>
      </c>
      <c r="DW7" s="39">
        <v>37.299999999999997</v>
      </c>
      <c r="DX7" s="39">
        <v>12.03</v>
      </c>
      <c r="DY7" s="39">
        <v>12.19</v>
      </c>
      <c r="DZ7" s="39">
        <v>15.1</v>
      </c>
      <c r="EA7" s="39">
        <v>17.12</v>
      </c>
      <c r="EB7" s="39">
        <v>18.18</v>
      </c>
      <c r="EC7" s="39">
        <v>20.63</v>
      </c>
      <c r="ED7" s="39">
        <v>0.5</v>
      </c>
      <c r="EE7" s="39">
        <v>1.29</v>
      </c>
      <c r="EF7" s="39">
        <v>1.52</v>
      </c>
      <c r="EG7" s="39">
        <v>1.39</v>
      </c>
      <c r="EH7" s="39">
        <v>1.57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2022-01-19T05:28:55Z</cp:lastPrinted>
  <dcterms:created xsi:type="dcterms:W3CDTF">2021-12-03T06:51:44Z</dcterms:created>
  <dcterms:modified xsi:type="dcterms:W3CDTF">2022-01-27T10:03:04Z</dcterms:modified>
  <cp:category/>
</cp:coreProperties>
</file>