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28 岩倉市【完】\"/>
    </mc:Choice>
  </mc:AlternateContent>
  <xr:revisionPtr revIDLastSave="0" documentId="13_ncr:1_{94BC4655-E6B8-45A2-A800-4594CFE373BA}"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<sst xmlns="http://schemas.openxmlformats.org/spreadsheetml/2006/main" count="1117" uniqueCount="560">
  <si>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</si>
  <si>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</si>
  <si>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</si>
  <si>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</si>
  <si>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</si>
  <si>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</si>
  <si>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</si>
  <si>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</si>
  <si>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</si>
  <si>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</si>
  <si>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</si>
  <si>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</si>
  <si>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</si>
  <si>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</si>
  <si>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</si>
  <si>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</si>
  <si>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</si>
  <si>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</si>
  <si>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</si>
  <si>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</si>
  <si>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</si>
  <si>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</si>
  <si>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</si>
  <si>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</si>
  <si>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</si>
  <si>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</si>
  <si>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</si>
  <si>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</si>
  <si>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</si>
  <si>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</si>
  <si>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</si>
  <si>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</si>
  <si>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</si>
  <si>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</si>
  <si>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</si>
  <si>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</si>
  <si>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</si>
  <si>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</si>
  <si>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</si>
  <si>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</si>
  <si>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</si>
  <si>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</si>
  <si>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</si>
  <si>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</si>
  <si>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</si>
  <si>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</si>
  <si>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</si>
  <si>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</si>
  <si>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</si>
  <si>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</si>
  <si>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</si>
  <si>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</si>
  <si>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</si>
  <si>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</si>
  <si>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</si>
  <si>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</si>
  <si>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</si>
  <si>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</si>
  <si>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</si>
  <si>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</si>
  <si>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</si>
  <si>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</si>
  <si>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</si>
  <si>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</si>
  <si>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</si>
  <si>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</si>
  <si>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</si>
  <si>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</si>
  <si>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</si>
  <si>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</si>
  <si>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</si>
  <si>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</si>
  <si>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</si>
  <si>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</si>
  <si>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</si>
  <si>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</si>
  <si>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</si>
  <si>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</si>
  <si>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</si>
  <si>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</si>
  <si>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</si>
  <si>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</si>
  <si>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</si>
  <si>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</si>
  <si>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</si>
  <si>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</si>
  <si>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</si>
  <si>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</si>
  <si>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</si>
  <si>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</si>
  <si>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</si>
  <si>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</si>
  <si>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</si>
  <si>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</si>
  <si>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</si>
  <si>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</si>
  <si>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</si>
  <si>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</si>
  <si>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</si>
  <si>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</si>
  <si>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</si>
  <si>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</si>
  <si>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</si>
  <si>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</si>
  <si>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</si>
  <si>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</si>
  <si>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</si>
  <si>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</si>
  <si>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</si>
  <si>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</si>
  <si>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</si>
  <si>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</si>
  <si>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</si>
  <si>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</si>
  <si>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</si>
  <si>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</si>
  <si>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</si>
  <si>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</si>
  <si>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</si>
  <si>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</si>
  <si>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</si>
  <si>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</si>
  <si>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</si>
  <si>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</si>
  <si>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</si>
  <si>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</si>
  <si>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</si>
  <si>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</si>
  <si>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</si>
  <si>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</si>
  <si>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</si>
  <si>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</si>
  <si>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</si>
  <si>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</si>
  <si>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</si>
  <si>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</si>
  <si>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</si>
  <si>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</si>
  <si>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</si>
  <si>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</si>
  <si>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</si>
  <si>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</si>
  <si>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</si>
  <si>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</si>
  <si>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</si>
  <si>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</si>
  <si>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</si>
  <si>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</si>
  <si>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</si>
  <si>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</si>
  <si>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</si>
  <si>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</si>
  <si>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</si>
  <si>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</si>
  <si>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</si>
  <si>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</si>
  <si>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</si>
  <si>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</si>
  <si>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</si>
  <si>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</si>
  <si>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</si>
  <si>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</si>
  <si>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</si>
  <si>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</si>
  <si>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</si>
  <si>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</si>
  <si>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</si>
  <si>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</si>
  <si>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</si>
  <si>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</si>
  <si>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</si>
  <si>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</si>
  <si>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</si>
  <si>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</si>
  <si>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</si>
  <si>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</si>
  <si>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</si>
  <si>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</si>
  <si>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</si>
  <si>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</si>
  <si>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</si>
  <si>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</si>
  <si>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</si>
  <si>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</si>
  <si>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</si>
  <si>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</si>
  <si>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</si>
  <si>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</si>
  <si>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</si>
  <si>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</si>
  <si>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</si>
  <si>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</si>
  <si>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</si>
  <si>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</si>
  <si>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</si>
  <si>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</si>
  <si>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</si>
  <si>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</si>
  <si>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</si>
  <si>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</si>
  <si>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</si>
  <si>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</si>
  <si>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</si>
  <si>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愛知県岩倉市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</si>
  <si>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</si>
  <si>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</si>
  <si>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</si>
  <si>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</si>
  <si>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</si>
  <si>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</si>
  <si>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</si>
  <si>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</si>
  <si>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</si>
  <si>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</si>
  <si>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</si>
  <si>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</si>
  <si>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</si>
  <si>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</si>
  <si>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</si>
  <si>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</si>
  <si>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</si>
  <si>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</si>
  <si>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</si>
  <si>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</si>
  <si>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</si>
  <si>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</si>
  <si>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</si>
  <si>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</si>
  <si>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</si>
  <si>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</si>
  <si>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</si>
  <si>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</si>
  <si>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</si>
  <si>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</si>
  <si>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</si>
  <si>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</si>
  <si>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</si>
  <si>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</si>
  <si>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</si>
  <si>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</si>
  <si>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</si>
  <si>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</si>
  <si>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</si>
  <si>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</si>
  <si>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</si>
  <si>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</si>
  <si>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</si>
  <si>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</si>
  <si>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</si>
  <si>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</si>
  <si>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</si>
  <si>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</si>
  <si>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</si>
  <si>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</si>
  <si>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</si>
  <si>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</si>
  <si>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</si>
  <si>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</si>
  <si>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</si>
  <si>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</si>
  <si>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</si>
  <si>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</si>
  <si>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</si>
  <si>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</si>
  <si>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</si>
  <si>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</si>
  <si>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</si>
  <si>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</si>
  <si>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</si>
  <si>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</si>
  <si>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</si>
  <si>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</si>
  <si>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</si>
  <si>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</si>
  <si>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</si>
  <si>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</si>
  <si>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</si>
  <si>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</si>
  <si>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</si>
  <si>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</si>
  <si>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</si>
  <si>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</si>
  <si>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</si>
  <si>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</si>
  <si>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</si>
  <si>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</si>
  <si>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</si>
  <si>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</si>
  <si>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</si>
  <si>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</si>
  <si>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</si>
  <si>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</si>
  <si>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</si>
  <si>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</si>
  <si>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</si>
  <si>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</si>
  <si>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</si>
  <si>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</si>
  <si>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</si>
  <si>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</si>
  <si>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</si>
  <si>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</si>
  <si>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</si>
  <si>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</si>
  <si>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</si>
  <si>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</si>
  <si>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</si>
  <si>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</si>
  <si>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</si>
  <si>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</si>
  <si>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</si>
  <si>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</si>
  <si>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</si>
  <si>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</si>
  <si>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</si>
  <si>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</si>
  <si>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</si>
  <si>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</si>
  <si>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</si>
  <si>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</si>
  <si>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</si>
  <si>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</si>
  <si>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</si>
  <si>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</si>
  <si>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</si>
  <si>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</si>
  <si>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</si>
  <si>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</si>
  <si>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</si>
  <si>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</si>
  <si>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</si>
  <si>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</si>
  <si>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</si>
  <si>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</si>
  <si>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</si>
  <si>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</si>
  <si>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</si>
  <si>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</si>
  <si>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</si>
  <si>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</si>
  <si>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</si>
  <si>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</si>
  <si>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</si>
  <si>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</si>
  <si>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</si>
  <si>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</si>
  <si>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</si>
  <si>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</si>
  <si>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</si>
  <si>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</si>
  <si>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</si>
  <si>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</si>
  <si>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</si>
  <si>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</si>
  <si>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愛知県岩倉市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</si>
  <si>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</si>
  <si>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</si>
  <si>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</si>
  <si>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</si>
  <si>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</si>
  <si>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</si>
  <si>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</si>
  <si>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</si>
  <si>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</si>
  <si>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</si>
  <si>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</si>
  <si>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</si>
  <si>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</si>
  <si>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</si>
  <si>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</si>
  <si>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</si>
  <si>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</si>
  <si>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</si>
  <si>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</si>
  <si>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</si>
  <si>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</si>
  <si>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</si>
  <si>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</si>
  <si>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</si>
  <si>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</si>
  <si>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</si>
  <si>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</si>
  <si>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</si>
  <si>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</si>
  <si>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</si>
  <si>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</si>
  <si>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</si>
  <si>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</si>
  <si>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</si>
  <si>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</si>
  <si>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</si>
  <si>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</si>
  <si>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</si>
  <si>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</si>
  <si>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</si>
  <si>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</si>
  <si>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</si>
  <si>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</si>
  <si>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</si>
  <si>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</si>
  <si>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</si>
  <si>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</si>
  <si>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</si>
  <si>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</si>
  <si>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</si>
  <si>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</si>
  <si>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</si>
  <si>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</si>
  <si>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</si>
  <si>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</si>
  <si>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</si>
  <si>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</si>
  <si>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</si>
  <si>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</si>
  <si>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</si>
  <si>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</si>
  <si>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</si>
  <si>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</si>
  <si>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</si>
  <si>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</si>
  <si>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</si>
  <si>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</si>
  <si>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</si>
  <si>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</si>
  <si>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</si>
  <si>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</si>
  <si>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</si>
  <si>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</si>
  <si>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</si>
  <si>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</si>
  <si>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</si>
  <si>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</si>
  <si>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</si>
  <si>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</si>
  <si>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</si>
  <si>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</si>
  <si>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</si>
  <si>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</si>
  <si>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</si>
  <si>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</si>
  <si>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</si>
  <si>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</si>
  <si>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</si>
  <si>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</si>
  <si>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</si>
  <si>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</si>
  <si>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</si>
  <si>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</si>
  <si>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</si>
  <si>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</si>
  <si>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</si>
  <si>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</si>
  <si>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</si>
  <si>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</si>
  <si>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</si>
  <si>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</si>
  <si>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</si>
  <si>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</si>
  <si>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</si>
  <si>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</si>
  <si>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</si>
  <si>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</si>
  <si>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</si>
  <si>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</si>
  <si>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</si>
  <si>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</si>
  <si>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</si>
  <si>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</si>
  <si>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</si>
  <si>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</si>
  <si>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</si>
  <si>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</si>
  <si>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</si>
  <si>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</si>
  <si>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</si>
  <si>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</si>
  <si>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</si>
  <si>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</si>
  <si>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</si>
  <si>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</si>
  <si>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</si>
  <si>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</si>
  <si>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</si>
  <si>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</si>
  <si>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</si>
  <si>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</si>
  <si>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</si>
  <si>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</si>
  <si>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</si>
  <si>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</si>
  <si>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</si>
  <si>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</si>
  <si>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</si>
  <si>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</si>
  <si>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</si>
  <si>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</si>
  <si>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</si>
  <si>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</si>
  <si>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</si>
  <si>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</si>
  <si>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</si>
  <si>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</si>
  <si>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</si>
  <si>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</si>
  <si>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</si>
  <si>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</si>
  <si>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</si>
  <si>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</si>
  <si>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</si>
  <si>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</si>
  <si>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</si>
  <si>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</si>
  <si>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</si>
  <si>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</si>
  <si>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</si>
  <si>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</si>
  <si>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</si>
  <si>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</si>
  <si>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</si>
  <si>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</si>
  <si>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</si>
  <si>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</si>
  <si>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</si>
  <si>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</si>
  <si>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</si>
  <si>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</si>
  <si>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</si>
  <si>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</si>
  <si>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</si>
  <si>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</si>
  <si>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2.17</t>
  </si>
  <si>
    <t>▲ 2.67</t>
  </si>
  <si>
    <t>一般会計</t>
  </si>
  <si>
    <t>上水道事業会計</t>
  </si>
  <si>
    <t>介護保険特別会計</t>
  </si>
  <si>
    <t>公共下水道事業会計</t>
  </si>
  <si>
    <t>国民健康保険特別会計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</si>
  <si>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</si>
  <si>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</si>
  <si>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</si>
  <si>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</si>
  <si>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</si>
  <si>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</si>
  <si>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</si>
  <si>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</si>
  <si>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</si>
  <si>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</si>
  <si>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小牧岩倉衛生組合</t>
    <rPh sb="0" eb="2">
      <t>コマキ</t>
    </rPh>
    <rPh sb="2" eb="4">
      <t>イワクラ</t>
    </rPh>
    <rPh sb="4" eb="6">
      <t>エイセイ</t>
    </rPh>
    <rPh sb="6" eb="8">
      <t>クミアイ</t>
    </rPh>
    <phoneticPr fontId="10"/>
  </si>
  <si>
    <t>-</t>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</si>
  <si>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</si>
  <si>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</si>
  <si>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愛北広域事務組合</t>
    <rPh sb="0" eb="2">
      <t>アイホク</t>
    </rPh>
    <rPh sb="2" eb="4">
      <t>コウイキ</t>
    </rPh>
    <rPh sb="4" eb="6">
      <t>ジム</t>
    </rPh>
    <rPh sb="6" eb="8">
      <t>クミアイ</t>
    </rPh>
    <phoneticPr fontId="10"/>
  </si>
  <si>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</si>
  <si>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公共施設整備基金</t>
    <rPh sb="0" eb="2">
      <t>コウキョウ</t>
    </rPh>
    <rPh sb="2" eb="4">
      <t>シセツ</t>
    </rPh>
    <rPh sb="4" eb="6">
      <t>セイビ</t>
    </rPh>
    <rPh sb="6" eb="8">
      <t>キキン</t>
    </rPh>
    <phoneticPr fontId="5"/>
  </si>
  <si>
    <t>教育環境整備基金</t>
    <rPh sb="0" eb="2">
      <t>キョウイク</t>
    </rPh>
    <rPh sb="2" eb="4">
      <t>カンキョウ</t>
    </rPh>
    <rPh sb="4" eb="6">
      <t>セイビ</t>
    </rPh>
    <rPh sb="6" eb="8">
      <t>キキン</t>
    </rPh>
    <phoneticPr fontId="5"/>
  </si>
  <si>
    <t>ふるさとづくり基金</t>
    <rPh sb="7" eb="9">
      <t>キキン</t>
    </rPh>
    <phoneticPr fontId="5"/>
  </si>
  <si>
    <t>岩倉北小学校及び岩倉南小学校用地購入基金</t>
  </si>
  <si>
    <t>地域福祉基金</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</si>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</sst>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71279</c:v>
                </c:pt>
                <c:pt idx="3">
                  <c:v>74994</c:v>
                </c:pt>
                <c:pt idx="4">
                  <c:v>71849</c:v>
                </c:pt>
              </c:numCache>
            </c:numRef>
          </c:val>
          <c:smooth val="0"/>
          <c:extLst>
            <c:ext xmlns:c16="http://schemas.microsoft.com/office/drawing/2014/chart" uri="{C3380CC4-5D6E-409C-BE32-E72D297353CC}">
              <c16:uniqueId val="{00000000-8D79-457C-98D8-E6B27650C1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32694</c:v>
                </c:pt>
                <c:pt idx="1">
                  <c:v>31275</c:v>
                </c:pt>
                <c:pt idx="2">
                  <c:v>33608</c:v>
                </c:pt>
                <c:pt idx="3">
                  <c:v>24044</c:v>
                </c:pt>
                <c:pt idx="4">
                  <c:v>26167</c:v>
                </c:pt>
              </c:numCache>
            </c:numRef>
          </c:val>
          <c:smooth val="0"/>
          <c:extLst>
            <c:ext xmlns:c16="http://schemas.microsoft.com/office/drawing/2014/chart" uri="{C3380CC4-5D6E-409C-BE32-E72D297353CC}">
              <c16:uniqueId val="{00000001-8D79-457C-98D8-E6B27650C1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7.79</c:v>
                </c:pt>
                <c:pt idx="1">
                  <c:v>10.53</c:v>
                </c:pt>
                <c:pt idx="2">
                  <c:v>10.59</c:v>
                </c:pt>
                <c:pt idx="3">
                  <c:v>8.5299999999999994</c:v>
                </c:pt>
                <c:pt idx="4">
                  <c:v>6.15</c:v>
                </c:pt>
              </c:numCache>
            </c:numRef>
          </c:val>
          <c:extLst>
            <c:ext xmlns:c16="http://schemas.microsoft.com/office/drawing/2014/chart" uri="{C3380CC4-5D6E-409C-BE32-E72D297353CC}">
              <c16:uniqueId val="{00000000-356E-4BB2-A655-4EB1B6C423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11.22</c:v>
                </c:pt>
                <c:pt idx="1">
                  <c:v>8.1999999999999993</c:v>
                </c:pt>
                <c:pt idx="2">
                  <c:v>11.94</c:v>
                </c:pt>
                <c:pt idx="3">
                  <c:v>14.65</c:v>
                </c:pt>
                <c:pt idx="4">
                  <c:v>13.89</c:v>
                </c:pt>
              </c:numCache>
            </c:numRef>
          </c:val>
          <c:extLst>
            <c:ext xmlns:c16="http://schemas.microsoft.com/office/drawing/2014/chart" uri="{C3380CC4-5D6E-409C-BE32-E72D297353CC}">
              <c16:uniqueId val="{00000001-356E-4BB2-A655-4EB1B6C423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0.55000000000000004</c:v>
                </c:pt>
                <c:pt idx="2">
                  <c:v>5.05</c:v>
                </c:pt>
                <c:pt idx="3">
                  <c:v>0.15</c:v>
                </c:pt>
                <c:pt idx="4">
                  <c:v>-2.67</c:v>
                </c:pt>
              </c:numCache>
            </c:numRef>
          </c:val>
          <c:smooth val="0"/>
          <c:extLst>
            <c:ext xmlns:c16="http://schemas.microsoft.com/office/drawing/2014/chart" uri="{C3380CC4-5D6E-409C-BE32-E72D297353CC}">
              <c16:uniqueId val="{00000002-356E-4BB2-A655-4EB1B6C423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38-4217-8A83-A3E5C89049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38-4217-8A83-A3E5C89049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38-4217-8A83-A3E5C890498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38-4217-8A83-A3E5C89049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0.05</c:v>
                </c:pt>
                <c:pt idx="8">
                  <c:v>#N/A</c:v>
                </c:pt>
                <c:pt idx="9">
                  <c:v>0.05</c:v>
                </c:pt>
              </c:numCache>
            </c:numRef>
          </c:val>
          <c:extLst>
            <c:ext xmlns:c16="http://schemas.microsoft.com/office/drawing/2014/chart" uri="{C3380CC4-5D6E-409C-BE32-E72D297353CC}">
              <c16:uniqueId val="{00000004-4138-4217-8A83-A3E5C890498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1.92</c:v>
                </c:pt>
                <c:pt idx="2">
                  <c:v>#N/A</c:v>
                </c:pt>
                <c:pt idx="3">
                  <c:v>2.2599999999999998</c:v>
                </c:pt>
                <c:pt idx="4">
                  <c:v>#N/A</c:v>
                </c:pt>
                <c:pt idx="5">
                  <c:v>2.0499999999999998</c:v>
                </c:pt>
                <c:pt idx="6">
                  <c:v>#N/A</c:v>
                </c:pt>
                <c:pt idx="7">
                  <c:v>1.57</c:v>
                </c:pt>
                <c:pt idx="8">
                  <c:v>#N/A</c:v>
                </c:pt>
                <c:pt idx="9">
                  <c:v>1.06</c:v>
                </c:pt>
              </c:numCache>
            </c:numRef>
          </c:val>
          <c:extLst>
            <c:ext xmlns:c16="http://schemas.microsoft.com/office/drawing/2014/chart" uri="{C3380CC4-5D6E-409C-BE32-E72D297353CC}">
              <c16:uniqueId val="{00000005-4138-4217-8A83-A3E5C890498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0.53</c:v>
                </c:pt>
                <c:pt idx="4">
                  <c:v>#N/A</c:v>
                </c:pt>
                <c:pt idx="5">
                  <c:v>0.55000000000000004</c:v>
                </c:pt>
                <c:pt idx="6">
                  <c:v>#N/A</c:v>
                </c:pt>
                <c:pt idx="7">
                  <c:v>0.92</c:v>
                </c:pt>
                <c:pt idx="8">
                  <c:v>#N/A</c:v>
                </c:pt>
                <c:pt idx="9">
                  <c:v>1.37</c:v>
                </c:pt>
              </c:numCache>
            </c:numRef>
          </c:val>
          <c:extLst>
            <c:ext xmlns:c16="http://schemas.microsoft.com/office/drawing/2014/chart" uri="{C3380CC4-5D6E-409C-BE32-E72D297353CC}">
              <c16:uniqueId val="{00000006-4138-4217-8A83-A3E5C890498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2.0499999999999998</c:v>
                </c:pt>
                <c:pt idx="2">
                  <c:v>#N/A</c:v>
                </c:pt>
                <c:pt idx="3">
                  <c:v>1.51</c:v>
                </c:pt>
                <c:pt idx="4">
                  <c:v>#N/A</c:v>
                </c:pt>
                <c:pt idx="5">
                  <c:v>1.44</c:v>
                </c:pt>
                <c:pt idx="6">
                  <c:v>#N/A</c:v>
                </c:pt>
                <c:pt idx="7">
                  <c:v>1.82</c:v>
                </c:pt>
                <c:pt idx="8">
                  <c:v>#N/A</c:v>
                </c:pt>
                <c:pt idx="9">
                  <c:v>2.0299999999999998</c:v>
                </c:pt>
              </c:numCache>
            </c:numRef>
          </c:val>
          <c:extLst>
            <c:ext xmlns:c16="http://schemas.microsoft.com/office/drawing/2014/chart" uri="{C3380CC4-5D6E-409C-BE32-E72D297353CC}">
              <c16:uniqueId val="{00000007-4138-4217-8A83-A3E5C890498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5.99</c:v>
                </c:pt>
                <c:pt idx="2">
                  <c:v>#N/A</c:v>
                </c:pt>
                <c:pt idx="3">
                  <c:v>5.39</c:v>
                </c:pt>
                <c:pt idx="4">
                  <c:v>#N/A</c:v>
                </c:pt>
                <c:pt idx="5">
                  <c:v>4.8600000000000003</c:v>
                </c:pt>
                <c:pt idx="6">
                  <c:v>#N/A</c:v>
                </c:pt>
                <c:pt idx="7">
                  <c:v>5.18</c:v>
                </c:pt>
                <c:pt idx="8">
                  <c:v>#N/A</c:v>
                </c:pt>
                <c:pt idx="9">
                  <c:v>4.28</c:v>
                </c:pt>
              </c:numCache>
            </c:numRef>
          </c:val>
          <c:extLst>
            <c:ext xmlns:c16="http://schemas.microsoft.com/office/drawing/2014/chart" uri="{C3380CC4-5D6E-409C-BE32-E72D297353CC}">
              <c16:uniqueId val="{00000008-4138-4217-8A83-A3E5C89049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7.79</c:v>
                </c:pt>
                <c:pt idx="2">
                  <c:v>#N/A</c:v>
                </c:pt>
                <c:pt idx="3">
                  <c:v>10.52</c:v>
                </c:pt>
                <c:pt idx="4">
                  <c:v>#N/A</c:v>
                </c:pt>
                <c:pt idx="5">
                  <c:v>10.58</c:v>
                </c:pt>
                <c:pt idx="6">
                  <c:v>#N/A</c:v>
                </c:pt>
                <c:pt idx="7">
                  <c:v>8.52</c:v>
                </c:pt>
                <c:pt idx="8">
                  <c:v>#N/A</c:v>
                </c:pt>
                <c:pt idx="9">
                  <c:v>6.15</c:v>
                </c:pt>
              </c:numCache>
            </c:numRef>
          </c:val>
          <c:extLst>
            <c:ext xmlns:c16="http://schemas.microsoft.com/office/drawing/2014/chart" uri="{C3380CC4-5D6E-409C-BE32-E72D297353CC}">
              <c16:uniqueId val="{00000009-4138-4217-8A83-A3E5C89049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1470</c:v>
                </c:pt>
                <c:pt idx="5">
                  <c:v>1481</c:v>
                </c:pt>
                <c:pt idx="8">
                  <c:v>1490</c:v>
                </c:pt>
                <c:pt idx="11">
                  <c:v>1459</c:v>
                </c:pt>
                <c:pt idx="14">
                  <c:v>1483</c:v>
                </c:pt>
              </c:numCache>
            </c:numRef>
          </c:val>
          <c:extLst>
            <c:ext xmlns:c16="http://schemas.microsoft.com/office/drawing/2014/chart" uri="{C3380CC4-5D6E-409C-BE32-E72D297353CC}">
              <c16:uniqueId val="{00000000-2807-433F-BB6E-6D0DFCB132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07-433F-BB6E-6D0DFCB132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07-433F-BB6E-6D0DFCB132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176</c:v>
                </c:pt>
                <c:pt idx="3">
                  <c:v>180</c:v>
                </c:pt>
                <c:pt idx="6">
                  <c:v>189</c:v>
                </c:pt>
                <c:pt idx="9">
                  <c:v>197</c:v>
                </c:pt>
                <c:pt idx="12">
                  <c:v>197</c:v>
                </c:pt>
              </c:numCache>
            </c:numRef>
          </c:val>
          <c:extLst>
            <c:ext xmlns:c16="http://schemas.microsoft.com/office/drawing/2014/chart" uri="{C3380CC4-5D6E-409C-BE32-E72D297353CC}">
              <c16:uniqueId val="{00000003-2807-433F-BB6E-6D0DFCB132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496</c:v>
                </c:pt>
                <c:pt idx="3">
                  <c:v>459</c:v>
                </c:pt>
                <c:pt idx="6">
                  <c:v>429</c:v>
                </c:pt>
                <c:pt idx="9">
                  <c:v>469</c:v>
                </c:pt>
                <c:pt idx="12">
                  <c:v>450</c:v>
                </c:pt>
              </c:numCache>
            </c:numRef>
          </c:val>
          <c:extLst>
            <c:ext xmlns:c16="http://schemas.microsoft.com/office/drawing/2014/chart" uri="{C3380CC4-5D6E-409C-BE32-E72D297353CC}">
              <c16:uniqueId val="{00000004-2807-433F-BB6E-6D0DFCB132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07-433F-BB6E-6D0DFCB132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07-433F-BB6E-6D0DFCB132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1192</c:v>
                </c:pt>
                <c:pt idx="3">
                  <c:v>1195</c:v>
                </c:pt>
                <c:pt idx="6">
                  <c:v>1194</c:v>
                </c:pt>
                <c:pt idx="9">
                  <c:v>1171</c:v>
                </c:pt>
                <c:pt idx="12">
                  <c:v>1229</c:v>
                </c:pt>
              </c:numCache>
            </c:numRef>
          </c:val>
          <c:extLst>
            <c:ext xmlns:c16="http://schemas.microsoft.com/office/drawing/2014/chart" uri="{C3380CC4-5D6E-409C-BE32-E72D297353CC}">
              <c16:uniqueId val="{00000007-2807-433F-BB6E-6D0DFCB132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394</c:v>
                </c:pt>
                <c:pt idx="2">
                  <c:v>#N/A</c:v>
                </c:pt>
                <c:pt idx="3">
                  <c:v>#N/A</c:v>
                </c:pt>
                <c:pt idx="4">
                  <c:v>353</c:v>
                </c:pt>
                <c:pt idx="5">
                  <c:v>#N/A</c:v>
                </c:pt>
                <c:pt idx="6">
                  <c:v>#N/A</c:v>
                </c:pt>
                <c:pt idx="7">
                  <c:v>322</c:v>
                </c:pt>
                <c:pt idx="8">
                  <c:v>#N/A</c:v>
                </c:pt>
                <c:pt idx="9">
                  <c:v>#N/A</c:v>
                </c:pt>
                <c:pt idx="10">
                  <c:v>378</c:v>
                </c:pt>
                <c:pt idx="11">
                  <c:v>#N/A</c:v>
                </c:pt>
                <c:pt idx="12">
                  <c:v>#N/A</c:v>
                </c:pt>
                <c:pt idx="13">
                  <c:v>393</c:v>
                </c:pt>
                <c:pt idx="14">
                  <c:v>#N/A</c:v>
                </c:pt>
              </c:numCache>
            </c:numRef>
          </c:val>
          <c:smooth val="0"/>
          <c:extLst>
            <c:ext xmlns:c16="http://schemas.microsoft.com/office/drawing/2014/chart" uri="{C3380CC4-5D6E-409C-BE32-E72D297353CC}">
              <c16:uniqueId val="{00000008-2807-433F-BB6E-6D0DFCB132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12745</c:v>
                </c:pt>
                <c:pt idx="5">
                  <c:v>12752</c:v>
                </c:pt>
                <c:pt idx="8">
                  <c:v>12517</c:v>
                </c:pt>
                <c:pt idx="11">
                  <c:v>11924</c:v>
                </c:pt>
                <c:pt idx="14">
                  <c:v>11243</c:v>
                </c:pt>
              </c:numCache>
            </c:numRef>
          </c:val>
          <c:extLst>
            <c:ext xmlns:c16="http://schemas.microsoft.com/office/drawing/2014/chart" uri="{C3380CC4-5D6E-409C-BE32-E72D297353CC}">
              <c16:uniqueId val="{00000000-E5C8-4557-A440-414AF509FE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4360</c:v>
                </c:pt>
                <c:pt idx="5">
                  <c:v>4381</c:v>
                </c:pt>
                <c:pt idx="8">
                  <c:v>4105</c:v>
                </c:pt>
                <c:pt idx="11">
                  <c:v>3778</c:v>
                </c:pt>
                <c:pt idx="14">
                  <c:v>3827</c:v>
                </c:pt>
              </c:numCache>
            </c:numRef>
          </c:val>
          <c:extLst>
            <c:ext xmlns:c16="http://schemas.microsoft.com/office/drawing/2014/chart" uri="{C3380CC4-5D6E-409C-BE32-E72D297353CC}">
              <c16:uniqueId val="{00000001-E5C8-4557-A440-414AF509FE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3337</c:v>
                </c:pt>
                <c:pt idx="5">
                  <c:v>2808</c:v>
                </c:pt>
                <c:pt idx="8">
                  <c:v>3936</c:v>
                </c:pt>
                <c:pt idx="11">
                  <c:v>4167</c:v>
                </c:pt>
                <c:pt idx="14">
                  <c:v>3978</c:v>
                </c:pt>
              </c:numCache>
            </c:numRef>
          </c:val>
          <c:extLst>
            <c:ext xmlns:c16="http://schemas.microsoft.com/office/drawing/2014/chart" uri="{C3380CC4-5D6E-409C-BE32-E72D297353CC}">
              <c16:uniqueId val="{00000002-E5C8-4557-A440-414AF509FE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C8-4557-A440-414AF509FE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C8-4557-A440-414AF509FE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C8-4557-A440-414AF509FE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3187</c:v>
                </c:pt>
                <c:pt idx="3">
                  <c:v>3182</c:v>
                </c:pt>
                <c:pt idx="6">
                  <c:v>3181</c:v>
                </c:pt>
                <c:pt idx="9">
                  <c:v>3127</c:v>
                </c:pt>
                <c:pt idx="12">
                  <c:v>3112</c:v>
                </c:pt>
              </c:numCache>
            </c:numRef>
          </c:val>
          <c:extLst>
            <c:ext xmlns:c16="http://schemas.microsoft.com/office/drawing/2014/chart" uri="{C3380CC4-5D6E-409C-BE32-E72D297353CC}">
              <c16:uniqueId val="{00000006-E5C8-4557-A440-414AF509FE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1827</c:v>
                </c:pt>
                <c:pt idx="3">
                  <c:v>1660</c:v>
                </c:pt>
                <c:pt idx="6">
                  <c:v>1481</c:v>
                </c:pt>
                <c:pt idx="9">
                  <c:v>1292</c:v>
                </c:pt>
                <c:pt idx="12">
                  <c:v>1105</c:v>
                </c:pt>
              </c:numCache>
            </c:numRef>
          </c:val>
          <c:extLst>
            <c:ext xmlns:c16="http://schemas.microsoft.com/office/drawing/2014/chart" uri="{C3380CC4-5D6E-409C-BE32-E72D297353CC}">
              <c16:uniqueId val="{00000007-E5C8-4557-A440-414AF509FE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5986</c:v>
                </c:pt>
                <c:pt idx="3">
                  <c:v>5929</c:v>
                </c:pt>
                <c:pt idx="6">
                  <c:v>5447</c:v>
                </c:pt>
                <c:pt idx="9">
                  <c:v>5161</c:v>
                </c:pt>
                <c:pt idx="12">
                  <c:v>5358</c:v>
                </c:pt>
              </c:numCache>
            </c:numRef>
          </c:val>
          <c:extLst>
            <c:ext xmlns:c16="http://schemas.microsoft.com/office/drawing/2014/chart" uri="{C3380CC4-5D6E-409C-BE32-E72D297353CC}">
              <c16:uniqueId val="{00000008-E5C8-4557-A440-414AF509FE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C8-4557-A440-414AF509FE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11657</c:v>
                </c:pt>
                <c:pt idx="3">
                  <c:v>11474</c:v>
                </c:pt>
                <c:pt idx="6">
                  <c:v>11404</c:v>
                </c:pt>
                <c:pt idx="9">
                  <c:v>10742</c:v>
                </c:pt>
                <c:pt idx="12">
                  <c:v>9856</c:v>
                </c:pt>
              </c:numCache>
            </c:numRef>
          </c:val>
          <c:extLst>
            <c:ext xmlns:c16="http://schemas.microsoft.com/office/drawing/2014/chart" uri="{C3380CC4-5D6E-409C-BE32-E72D297353CC}">
              <c16:uniqueId val="{0000000A-E5C8-4557-A440-414AF509FE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2215</c:v>
                </c:pt>
                <c:pt idx="2">
                  <c:v>#N/A</c:v>
                </c:pt>
                <c:pt idx="3">
                  <c:v>#N/A</c:v>
                </c:pt>
                <c:pt idx="4">
                  <c:v>2304</c:v>
                </c:pt>
                <c:pt idx="5">
                  <c:v>#N/A</c:v>
                </c:pt>
                <c:pt idx="6">
                  <c:v>#N/A</c:v>
                </c:pt>
                <c:pt idx="7">
                  <c:v>954</c:v>
                </c:pt>
                <c:pt idx="8">
                  <c:v>#N/A</c:v>
                </c:pt>
                <c:pt idx="9">
                  <c:v>#N/A</c:v>
                </c:pt>
                <c:pt idx="10">
                  <c:v>453</c:v>
                </c:pt>
                <c:pt idx="11">
                  <c:v>#N/A</c:v>
                </c:pt>
                <c:pt idx="12">
                  <c:v>#N/A</c:v>
                </c:pt>
                <c:pt idx="13">
                  <c:v>383</c:v>
                </c:pt>
                <c:pt idx="14">
                  <c:v>#N/A</c:v>
                </c:pt>
              </c:numCache>
            </c:numRef>
          </c:val>
          <c:smooth val="0"/>
          <c:extLst>
            <c:ext xmlns:c16="http://schemas.microsoft.com/office/drawing/2014/chart" uri="{C3380CC4-5D6E-409C-BE32-E72D297353CC}">
              <c16:uniqueId val="{0000000B-E5C8-4557-A440-414AF509FE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1258</c:v>
                </c:pt>
                <c:pt idx="1">
                  <c:v>1509</c:v>
                </c:pt>
                <c:pt idx="2">
                  <c:v>1461</c:v>
                </c:pt>
              </c:numCache>
            </c:numRef>
          </c:val>
          <c:extLst>
            <c:ext xmlns:c16="http://schemas.microsoft.com/office/drawing/2014/chart" uri="{C3380CC4-5D6E-409C-BE32-E72D297353CC}">
              <c16:uniqueId val="{00000000-34C0-4F4D-9973-1C62B1AFDE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716</c:v>
                </c:pt>
                <c:pt idx="1">
                  <c:v>717</c:v>
                </c:pt>
                <c:pt idx="2">
                  <c:v>718</c:v>
                </c:pt>
              </c:numCache>
            </c:numRef>
          </c:val>
          <c:extLst>
            <c:ext xmlns:c16="http://schemas.microsoft.com/office/drawing/2014/chart" uri="{C3380CC4-5D6E-409C-BE32-E72D297353CC}">
              <c16:uniqueId val="{00000001-34C0-4F4D-9973-1C62B1AFDE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1219</c:v>
                </c:pt>
                <c:pt idx="1">
                  <c:v>1074</c:v>
                </c:pt>
                <c:pt idx="2">
                  <c:v>1013</c:v>
                </c:pt>
              </c:numCache>
            </c:numRef>
          </c:val>
          <c:extLst>
            <c:ext xmlns:c16="http://schemas.microsoft.com/office/drawing/2014/chart" uri="{C3380CC4-5D6E-409C-BE32-E72D297353CC}">
              <c16:uniqueId val="{00000002-34C0-4F4D-9973-1C62B1AFDE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44,643
10.47
18,563,367
17,776,262
646,848
10,517,173
9,856,028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財政力指数は、前年度と比較して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0.74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となった。県平均を下回っているものの、全国平均や類似団体平均を大きく上回る値となった。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高齢化の進展、医療の高度化、福祉の多様化等による社会福祉費等の増加に加え、臨時財政対策債振替相当額が</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したことにより、分母となる基準財政需要額が増になった。一方で、</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税や地方消費税交付金等の増により分子となる基準財政収入額</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増となったものの、基準財政需要額の増加額が基準財政収入額の増加額を上回ったことから、財政力指数は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今後は、社会保障事業費</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公共施設の再配置や長寿命化に係る経費</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の増加に加え</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人件費の増加やウクライナ・中東情勢、円安の影響等による原油価格や物価の高騰などにより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大幅な増額が見込まれる。こうした状況において、限られた財源、資源を有効に活用し、事業の選択と集中による徹底的な見直しを行い、健全な財政を堅持しながら将来世代へつなぐための事業にも積極的に努めていく。</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4535</xdr:rowOff>
    </xdr:from>
    <xdr:to>
      <xdr:col>23</xdr:col>
      <xdr:colOff>133350</xdr:colOff>
      <xdr:row>38</xdr:row>
      <xdr:rowOff>56243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196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141514</xdr:rowOff>
    </xdr:from>
    <xdr:to>
      <xdr:col>19</xdr:col>
      <xdr:colOff>133350</xdr:colOff>
      <xdr:row>38</xdr:row>
      <xdr:rowOff>4535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8516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141514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334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89807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5443</xdr:rowOff>
    </xdr:from>
    <xdr:to>
      <xdr:col>23</xdr:col>
      <xdr:colOff>184150</xdr:colOff>
      <xdr:row>38</xdr:row>
      <xdr:rowOff>107043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21970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125186</xdr:rowOff>
    </xdr:from>
    <xdr:to>
      <xdr:col>19</xdr:col>
      <xdr:colOff>184150</xdr:colOff>
      <xdr:row>38</xdr:row>
      <xdr:rowOff>55336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65513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90714</xdr:rowOff>
    </xdr:from>
    <xdr:to>
      <xdr:col>15</xdr:col>
      <xdr:colOff>133350</xdr:colOff>
      <xdr:row>38</xdr:row>
      <xdr:rowOff>20864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31041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となったが、類似団体平均、全国平均、県平均のいずれと比較しても良好な値である。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分母を構成する経常一般財源等のうち地方交付税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、株式等譲渡所得割交付金を始めとした各種交付金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が増となったことにより分母全体で増となった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分子を構成する経常経費充当一般財源等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、人件費、扶助費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、繰出金、公債費、物件費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の充当額が増となったことで分子全体でも増となった。分母分子ともに増加したが、分母の伸び率を分子の伸び率が上回ったことで、比率が悪化した。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義務的経費の抑制、税収確保に努め、弾力性のある財政運営を目指す。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62</xdr:row>
      <xdr:rowOff>1016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37876"/>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90678</xdr:rowOff>
    </xdr:from>
    <xdr:to>
      <xdr:col>19</xdr:col>
      <xdr:colOff>133350</xdr:colOff>
      <xdr:row>60</xdr:row>
      <xdr:rowOff>150876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0622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90678</xdr:rowOff>
    </xdr:from>
    <xdr:to>
      <xdr:col>15</xdr:col>
      <xdr:colOff>82550</xdr:colOff>
      <xdr:row>61</xdr:row>
      <xdr:rowOff>46990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062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61</xdr:row>
      <xdr:rowOff>46990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992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39878</xdr:rowOff>
    </xdr:from>
    <xdr:to>
      <xdr:col>15</xdr:col>
      <xdr:colOff>133350</xdr:colOff>
      <xdr:row>59</xdr:row>
      <xdr:rowOff>141478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151655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人件費、物件費及び維持補修費の合計額は、類似団体平均、全国平均、県平均のいずれと比較しても下回っており、特に類似団体平均と比較すると５万円程度下回っている。これは、高い割合を占める人件費と物件費のいずれもが類似団体平均を大きく下回っている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がそれ以上に減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となったことで、前年度と比べ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今後も、職員数・給与の適正化、経常経費や事務事業の見直しに努め、コスト削減を図っていく。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122510</xdr:rowOff>
    </xdr:from>
    <xdr:to>
      <xdr:col>23</xdr:col>
      <xdr:colOff>133350</xdr:colOff>
      <xdr:row>80</xdr:row>
      <xdr:rowOff>134982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38510"/>
          <a:ext cx="8382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114965</xdr:rowOff>
    </xdr:from>
    <xdr:to>
      <xdr:col>19</xdr:col>
      <xdr:colOff>133350</xdr:colOff>
      <xdr:row>80</xdr:row>
      <xdr:rowOff>134982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30965"/>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114965</xdr:rowOff>
    </xdr:from>
    <xdr:to>
      <xdr:col>15</xdr:col>
      <xdr:colOff>82550</xdr:colOff>
      <xdr:row>80</xdr:row>
      <xdr:rowOff>119400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3096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61427</xdr:rowOff>
    </xdr:from>
    <xdr:to>
      <xdr:col>11</xdr:col>
      <xdr:colOff>31750</xdr:colOff>
      <xdr:row>80</xdr:row>
      <xdr:rowOff>119400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77427"/>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15644</xdr:rowOff>
    </xdr:from>
    <xdr:to>
      <xdr:col>11</xdr:col>
      <xdr:colOff>82550</xdr:colOff>
      <xdr:row>81</xdr:row>
      <xdr:rowOff>117244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102021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129908</xdr:rowOff>
    </xdr:from>
    <xdr:to>
      <xdr:col>7</xdr:col>
      <xdr:colOff>31750</xdr:colOff>
      <xdr:row>81</xdr:row>
      <xdr:rowOff>60058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44835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71710</xdr:rowOff>
    </xdr:from>
    <xdr:to>
      <xdr:col>23</xdr:col>
      <xdr:colOff>184150</xdr:colOff>
      <xdr:row>81</xdr:row>
      <xdr:rowOff>1860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164437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84182</xdr:rowOff>
    </xdr:from>
    <xdr:to>
      <xdr:col>19</xdr:col>
      <xdr:colOff>184150</xdr:colOff>
      <xdr:row>81</xdr:row>
      <xdr:rowOff>14332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24509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69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64165</xdr:rowOff>
    </xdr:from>
    <xdr:to>
      <xdr:col>15</xdr:col>
      <xdr:colOff>133350</xdr:colOff>
      <xdr:row>80</xdr:row>
      <xdr:rowOff>165765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68600</xdr:rowOff>
    </xdr:from>
    <xdr:to>
      <xdr:col>11</xdr:col>
      <xdr:colOff>82550</xdr:colOff>
      <xdr:row>80</xdr:row>
      <xdr:rowOff>170200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10627</xdr:rowOff>
    </xdr:from>
    <xdr:to>
      <xdr:col>7</xdr:col>
      <xdr:colOff>31750</xdr:colOff>
      <xdr:row>80</xdr:row>
      <xdr:rowOff>112227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122404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年のラスパイレス指数は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であり、前</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ポイント減少した。主な要因としては、統括主査以上の職員を対象に昇給の抑制を実施したことである。</a:t>
          </a:r>
          <a:endParaRPr lang="ja-JP" altLang="ja-JP" sz="1400" b="0">
            <a:effectLst/>
            <a:latin typeface="ＭＳ Ｐゴシック" panose="020B0600070205080204" pitchFamily="50" charset="-128"/>
            <a:ea typeface="ＭＳ Ｐゴシック" panose="020B0600070205080204" pitchFamily="50" charset="-128"/>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今後も市の財政状況等や定員管理なども踏まえつつ、適正化を図っていく。</a:t>
          </a:r>
          <a:endParaRPr lang="ja-JP" altLang="ja-JP" sz="14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945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118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市民ニーズや業務量に見合った適正な職員配置に努めてきた結果、類似団体平均、全国平均</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県平均のいずれよりも下回っている。</a:t>
          </a:r>
          <a:endParaRPr lang="ja-JP" altLang="ja-JP" sz="1400" b="0" i="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今後も地方分権の進展や新たな行政課題に的確かつ柔軟に対応し、効率的な行政サービスを継続していくことのできる組織運営を行いながら、適正な定員管理に努めていく。</a:t>
          </a:r>
          <a:endParaRPr lang="ja-JP" altLang="ja-JP" sz="1400" b="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11324</xdr:rowOff>
    </xdr:from>
    <xdr:to>
      <xdr:col>81</xdr:col>
      <xdr:colOff>44450</xdr:colOff>
      <xdr:row>60</xdr:row>
      <xdr:rowOff>15748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8324"/>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4487</xdr:rowOff>
    </xdr:from>
    <xdr:to>
      <xdr:col>77</xdr:col>
      <xdr:colOff>44450</xdr:colOff>
      <xdr:row>60</xdr:row>
      <xdr:rowOff>11324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91487"/>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4487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9028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3281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8585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166963</xdr:rowOff>
    </xdr:from>
    <xdr:to>
      <xdr:col>68</xdr:col>
      <xdr:colOff>203200</xdr:colOff>
      <xdr:row>60</xdr:row>
      <xdr:rowOff>97113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81890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136398</xdr:rowOff>
    </xdr:from>
    <xdr:to>
      <xdr:col>81</xdr:col>
      <xdr:colOff>95250</xdr:colOff>
      <xdr:row>60</xdr:row>
      <xdr:rowOff>66548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57675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131974</xdr:rowOff>
    </xdr:from>
    <xdr:to>
      <xdr:col>77</xdr:col>
      <xdr:colOff>95250</xdr:colOff>
      <xdr:row>60</xdr:row>
      <xdr:rowOff>62124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125137</xdr:rowOff>
    </xdr:from>
    <xdr:to>
      <xdr:col>73</xdr:col>
      <xdr:colOff>44450</xdr:colOff>
      <xdr:row>60</xdr:row>
      <xdr:rowOff>55287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59834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同値の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％となった。類似団体平均、全国平均を下回っており、比較的良好な値で推移している。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元利償還金が増加したものの、標準財政規模が増加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単年度、３か年平均ともに変わらず</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起債発行額の増加が見込まれることに加えて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、公営企業等の地方債に対する繰出金の増加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見込まれ、比率が悪化することが考えられる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、地方債の計画的な発行に努め、健全な財政運営を進める。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44752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59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102205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828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102205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5828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ポイント改善し、類似団体平均、全国平均、県平均のいずれも下回る数値となった。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充当可能基金が減少したものの、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に加えて標準財政規模が増加したため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、比率は改善した。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は、桜通線街路改良事業、石仏公園整備事業等の都市計画事業、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小中学校等屋内運動場空調設備設置工事、五条川小学校統合保育園整備事業等の大規模事業に加えて、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130326</xdr:rowOff>
    </xdr:from>
    <xdr:to>
      <xdr:col>81</xdr:col>
      <xdr:colOff>44450</xdr:colOff>
      <xdr:row>13</xdr:row>
      <xdr:rowOff>140668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5917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140668</xdr:rowOff>
    </xdr:from>
    <xdr:to>
      <xdr:col>77</xdr:col>
      <xdr:colOff>44450</xdr:colOff>
      <xdr:row>14</xdr:row>
      <xdr:rowOff>28968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369518"/>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28968</xdr:rowOff>
    </xdr:from>
    <xdr:to>
      <xdr:col>72</xdr:col>
      <xdr:colOff>203200</xdr:colOff>
      <xdr:row>15</xdr:row>
      <xdr:rowOff>43664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42926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43664</xdr:rowOff>
    </xdr:from>
    <xdr:to>
      <xdr:col>68</xdr:col>
      <xdr:colOff>152400</xdr:colOff>
      <xdr:row>15</xdr:row>
      <xdr:rowOff>47111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61541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34186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803</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89868</xdr:rowOff>
    </xdr:from>
    <xdr:to>
      <xdr:col>77</xdr:col>
      <xdr:colOff>95250</xdr:colOff>
      <xdr:row>14</xdr:row>
      <xdr:rowOff>20018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30195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08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149618</xdr:rowOff>
    </xdr:from>
    <xdr:to>
      <xdr:col>73</xdr:col>
      <xdr:colOff>44450</xdr:colOff>
      <xdr:row>14</xdr:row>
      <xdr:rowOff>79768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89945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164314</xdr:rowOff>
    </xdr:from>
    <xdr:to>
      <xdr:col>68</xdr:col>
      <xdr:colOff>203200</xdr:colOff>
      <xdr:row>15</xdr:row>
      <xdr:rowOff>94464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104641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3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167761</xdr:rowOff>
    </xdr:from>
    <xdr:to>
      <xdr:col>64</xdr:col>
      <xdr:colOff>152400</xdr:colOff>
      <xdr:row>15</xdr:row>
      <xdr:rowOff>97911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108088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3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44,643
10.47
18,563,367
17,776,262
646,848
10,517,173
9,856,028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定期昇給や職員数の増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人事院勧告に準拠した給与改定、会計年度任用職員の最低賃金等の改定などにより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類似団体平均、全国平均、県平均のいずれも上回っているため、今後も、定員管理や給与の適正化も含め、総合的に対処し抑制に努めていく。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52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2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38</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災害対応特殊はしご付消防自動車のオーバーホールなどの自動車修繕の増等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により分子を構成する経常経費充当一般財源等が増となったことで前年度と比較して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全国平均、県平均は下回る数値となったが、類似団体平均は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ポイント上回っており、今後も経常経費の削減や事務事業の見直しを行い、物件費の抑制に努める。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54610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6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支給件数・額の増による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子ども医療費助成金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等により分子を構成する経常経費充当一般財源が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増となったため、前年度と比較して、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全国平均、県平均は下回る数値となったが、類似団体平均を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ポイント上回る数値となっており、今後はさらに増加してくことが見込まれるため、財源の確保等に努めていく。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18143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6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その他に係る経常収支比率は、各特別会計に対する繰出金が大部分を占めており、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国民健康保険特別会計繰出金、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介護保険特別会計繰出金、後期高齢者医療特別会計繰出金が増となったことにより、分子を構成する経常経費充当一般財源が増となったため、前年度と比較して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全国平均、県平均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、類似団体平均のいずれも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上回る数値となっており、引き続き、各事業について、経費削減、負担の適正化などの見直しに努める。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コークス等の燃料費の減による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小牧岩倉衛生組合運営費負担金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により分子を構成する経常経費充当一般財源が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類似団体平均、全国平均、県平均をいずれも下回る数値となったが、今後も縮小や廃止を含めた補助金の適正化を図り、補助費等の抑制に努める。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、５年度から元金の償還が始まるものが多かったため、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類似団体平均、全国平均、県平均いずれも下回る数値とな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り、今後は起債発行額が増加し、公債費の増加が見込まれるため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、計画的な地方債の発行に努める。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167822</xdr:rowOff>
    </xdr:from>
    <xdr:to>
      <xdr:col>24</xdr:col>
      <xdr:colOff>25400</xdr:colOff>
      <xdr:row>74</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683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73</xdr:row>
      <xdr:rowOff>167822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683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105228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683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105228</xdr:rowOff>
    </xdr:from>
    <xdr:to>
      <xdr:col>11</xdr:col>
      <xdr:colOff>9525</xdr:colOff>
      <xdr:row>74</xdr:row>
      <xdr:rowOff>137885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79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117022</xdr:rowOff>
    </xdr:from>
    <xdr:to>
      <xdr:col>15</xdr:col>
      <xdr:colOff>149225</xdr:colOff>
      <xdr:row>74</xdr:row>
      <xdr:rowOff>47172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57349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87085</xdr:rowOff>
    </xdr:from>
    <xdr:to>
      <xdr:col>6</xdr:col>
      <xdr:colOff>171450</xdr:colOff>
      <xdr:row>75</xdr:row>
      <xdr:rowOff>17235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補助費等以外の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各経費の比率がいずれも悪化しており、特に人件費の比率が大きく増加しているため、全体では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県平均は下回る数値となった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類似団体平均は上回る数値となった。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40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206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206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156718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144027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133850</xdr:rowOff>
    </xdr:from>
    <xdr:to>
      <xdr:col>29</xdr:col>
      <xdr:colOff>127000</xdr:colOff>
      <xdr:row>18</xdr:row>
      <xdr:rowOff>145368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67575"/>
          <a:ext cx="647700" cy="1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145368</xdr:rowOff>
    </xdr:from>
    <xdr:to>
      <xdr:col>26</xdr:col>
      <xdr:colOff>50800</xdr:colOff>
      <xdr:row>18</xdr:row>
      <xdr:rowOff>151921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79093"/>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151921</xdr:rowOff>
    </xdr:from>
    <xdr:to>
      <xdr:col>22</xdr:col>
      <xdr:colOff>114300</xdr:colOff>
      <xdr:row>18</xdr:row>
      <xdr:rowOff>160932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85646"/>
          <a:ext cx="698500" cy="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160932</xdr:rowOff>
    </xdr:from>
    <xdr:to>
      <xdr:col>18</xdr:col>
      <xdr:colOff>177800</xdr:colOff>
      <xdr:row>19</xdr:row>
      <xdr:rowOff>2950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94657"/>
          <a:ext cx="698500" cy="1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21260</xdr:rowOff>
    </xdr:from>
    <xdr:to>
      <xdr:col>19</xdr:col>
      <xdr:colOff>38100</xdr:colOff>
      <xdr:row>18</xdr:row>
      <xdr:rowOff>122860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133037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39887</xdr:rowOff>
    </xdr:from>
    <xdr:to>
      <xdr:col>15</xdr:col>
      <xdr:colOff>101600</xdr:colOff>
      <xdr:row>18</xdr:row>
      <xdr:rowOff>141487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151664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83050</xdr:rowOff>
    </xdr:from>
    <xdr:to>
      <xdr:col>29</xdr:col>
      <xdr:colOff>177800</xdr:colOff>
      <xdr:row>19</xdr:row>
      <xdr:rowOff>13200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1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163077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94568</xdr:rowOff>
    </xdr:from>
    <xdr:to>
      <xdr:col>26</xdr:col>
      <xdr:colOff>101600</xdr:colOff>
      <xdr:row>19</xdr:row>
      <xdr:rowOff>24718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2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9495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1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101121</xdr:rowOff>
    </xdr:from>
    <xdr:to>
      <xdr:col>22</xdr:col>
      <xdr:colOff>165100</xdr:colOff>
      <xdr:row>19</xdr:row>
      <xdr:rowOff>31271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2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110132</xdr:rowOff>
    </xdr:from>
    <xdr:to>
      <xdr:col>19</xdr:col>
      <xdr:colOff>38100</xdr:colOff>
      <xdr:row>19</xdr:row>
      <xdr:rowOff>40282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4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25059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123600</xdr:rowOff>
    </xdr:from>
    <xdr:to>
      <xdr:col>15</xdr:col>
      <xdr:colOff>101600</xdr:colOff>
      <xdr:row>19</xdr:row>
      <xdr:rowOff>53750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38527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275609</xdr:rowOff>
    </xdr:from>
    <xdr:to>
      <xdr:col>29</xdr:col>
      <xdr:colOff>127000</xdr:colOff>
      <xdr:row>37</xdr:row>
      <xdr:rowOff>281343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00309"/>
          <a:ext cx="6477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281343</xdr:rowOff>
    </xdr:from>
    <xdr:to>
      <xdr:col>26</xdr:col>
      <xdr:colOff>50800</xdr:colOff>
      <xdr:row>37</xdr:row>
      <xdr:rowOff>303517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06043"/>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291878</xdr:rowOff>
    </xdr:from>
    <xdr:to>
      <xdr:col>22</xdr:col>
      <xdr:colOff>114300</xdr:colOff>
      <xdr:row>37</xdr:row>
      <xdr:rowOff>303517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16578"/>
          <a:ext cx="6985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275971</xdr:rowOff>
    </xdr:from>
    <xdr:to>
      <xdr:col>18</xdr:col>
      <xdr:colOff>177800</xdr:colOff>
      <xdr:row>37</xdr:row>
      <xdr:rowOff>291878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00671"/>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158477</xdr:rowOff>
    </xdr:from>
    <xdr:to>
      <xdr:col>19</xdr:col>
      <xdr:colOff>38100</xdr:colOff>
      <xdr:row>37</xdr:row>
      <xdr:rowOff>88627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270254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147485</xdr:rowOff>
    </xdr:from>
    <xdr:to>
      <xdr:col>15</xdr:col>
      <xdr:colOff>101600</xdr:colOff>
      <xdr:row>37</xdr:row>
      <xdr:rowOff>77635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259262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224809</xdr:rowOff>
    </xdr:from>
    <xdr:to>
      <xdr:col>29</xdr:col>
      <xdr:colOff>177800</xdr:colOff>
      <xdr:row>37</xdr:row>
      <xdr:rowOff>326409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49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196886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3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230543</xdr:rowOff>
    </xdr:from>
    <xdr:to>
      <xdr:col>26</xdr:col>
      <xdr:colOff>101600</xdr:colOff>
      <xdr:row>37</xdr:row>
      <xdr:rowOff>332143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5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316920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4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252717</xdr:rowOff>
    </xdr:from>
    <xdr:to>
      <xdr:col>22</xdr:col>
      <xdr:colOff>165100</xdr:colOff>
      <xdr:row>38</xdr:row>
      <xdr:rowOff>11417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339094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241078</xdr:rowOff>
    </xdr:from>
    <xdr:to>
      <xdr:col>19</xdr:col>
      <xdr:colOff>38100</xdr:colOff>
      <xdr:row>37</xdr:row>
      <xdr:rowOff>342678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327455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225171</xdr:rowOff>
    </xdr:from>
    <xdr:to>
      <xdr:col>15</xdr:col>
      <xdr:colOff>101600</xdr:colOff>
      <xdr:row>37</xdr:row>
      <xdr:rowOff>326771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4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311548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44,643
10.47
18,563,367
17,776,262
646,848
10,517,173
9,856,028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100362</xdr:rowOff>
    </xdr:from>
    <xdr:to>
      <xdr:col>24</xdr:col>
      <xdr:colOff>63500</xdr:colOff>
      <xdr:row>37</xdr:row>
      <xdr:rowOff>112565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4012"/>
          <a:ext cx="8382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112565</xdr:rowOff>
    </xdr:from>
    <xdr:to>
      <xdr:col>19</xdr:col>
      <xdr:colOff>177800</xdr:colOff>
      <xdr:row>37</xdr:row>
      <xdr:rowOff>120387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6215"/>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120387</xdr:rowOff>
    </xdr:from>
    <xdr:to>
      <xdr:col>15</xdr:col>
      <xdr:colOff>50800</xdr:colOff>
      <xdr:row>37</xdr:row>
      <xdr:rowOff>129242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4037"/>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129242</xdr:rowOff>
    </xdr:from>
    <xdr:to>
      <xdr:col>10</xdr:col>
      <xdr:colOff>114300</xdr:colOff>
      <xdr:row>37</xdr:row>
      <xdr:rowOff>163447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2892"/>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18514</xdr:rowOff>
    </xdr:from>
    <xdr:to>
      <xdr:col>10</xdr:col>
      <xdr:colOff>165100</xdr:colOff>
      <xdr:row>37</xdr:row>
      <xdr:rowOff>120114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67450</xdr:rowOff>
    </xdr:from>
    <xdr:to>
      <xdr:col>6</xdr:col>
      <xdr:colOff>38100</xdr:colOff>
      <xdr:row>37</xdr:row>
      <xdr:rowOff>169050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14127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49562</xdr:rowOff>
    </xdr:from>
    <xdr:to>
      <xdr:col>24</xdr:col>
      <xdr:colOff>114300</xdr:colOff>
      <xdr:row>37</xdr:row>
      <xdr:rowOff>151162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61765</xdr:rowOff>
    </xdr:from>
    <xdr:to>
      <xdr:col>20</xdr:col>
      <xdr:colOff>38100</xdr:colOff>
      <xdr:row>37</xdr:row>
      <xdr:rowOff>163365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154492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69587</xdr:rowOff>
    </xdr:from>
    <xdr:to>
      <xdr:col>15</xdr:col>
      <xdr:colOff>101600</xdr:colOff>
      <xdr:row>37</xdr:row>
      <xdr:rowOff>171187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162314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78442</xdr:rowOff>
    </xdr:from>
    <xdr:to>
      <xdr:col>10</xdr:col>
      <xdr:colOff>165100</xdr:colOff>
      <xdr:row>38</xdr:row>
      <xdr:rowOff>8592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171169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112648</xdr:rowOff>
    </xdr:from>
    <xdr:to>
      <xdr:col>6</xdr:col>
      <xdr:colOff>38100</xdr:colOff>
      <xdr:row>38</xdr:row>
      <xdr:rowOff>42797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6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33924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48919</xdr:rowOff>
    </xdr:from>
    <xdr:to>
      <xdr:col>24</xdr:col>
      <xdr:colOff>63500</xdr:colOff>
      <xdr:row>57</xdr:row>
      <xdr:rowOff>78915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21569"/>
          <a:ext cx="838200" cy="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48919</xdr:rowOff>
    </xdr:from>
    <xdr:to>
      <xdr:col>19</xdr:col>
      <xdr:colOff>177800</xdr:colOff>
      <xdr:row>57</xdr:row>
      <xdr:rowOff>65620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1569"/>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49536</xdr:rowOff>
    </xdr:from>
    <xdr:to>
      <xdr:col>15</xdr:col>
      <xdr:colOff>50800</xdr:colOff>
      <xdr:row>57</xdr:row>
      <xdr:rowOff>65620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22186"/>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49536</xdr:rowOff>
    </xdr:from>
    <xdr:to>
      <xdr:col>10</xdr:col>
      <xdr:colOff>114300</xdr:colOff>
      <xdr:row>57</xdr:row>
      <xdr:rowOff>84525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2186"/>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94098</xdr:rowOff>
    </xdr:from>
    <xdr:to>
      <xdr:col>10</xdr:col>
      <xdr:colOff>165100</xdr:colOff>
      <xdr:row>57</xdr:row>
      <xdr:rowOff>24248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97368</xdr:rowOff>
    </xdr:from>
    <xdr:to>
      <xdr:col>6</xdr:col>
      <xdr:colOff>38100</xdr:colOff>
      <xdr:row>57</xdr:row>
      <xdr:rowOff>27518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44045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28115</xdr:rowOff>
    </xdr:from>
    <xdr:to>
      <xdr:col>24</xdr:col>
      <xdr:colOff>114300</xdr:colOff>
      <xdr:row>57</xdr:row>
      <xdr:rowOff>129715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114492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169569</xdr:rowOff>
    </xdr:from>
    <xdr:to>
      <xdr:col>20</xdr:col>
      <xdr:colOff>38100</xdr:colOff>
      <xdr:row>57</xdr:row>
      <xdr:rowOff>99719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90846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14820</xdr:rowOff>
    </xdr:from>
    <xdr:to>
      <xdr:col>15</xdr:col>
      <xdr:colOff>101600</xdr:colOff>
      <xdr:row>57</xdr:row>
      <xdr:rowOff>116420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107547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170186</xdr:rowOff>
    </xdr:from>
    <xdr:to>
      <xdr:col>10</xdr:col>
      <xdr:colOff>165100</xdr:colOff>
      <xdr:row>57</xdr:row>
      <xdr:rowOff>100336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6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33725</xdr:rowOff>
    </xdr:from>
    <xdr:to>
      <xdr:col>6</xdr:col>
      <xdr:colOff>38100</xdr:colOff>
      <xdr:row>57</xdr:row>
      <xdr:rowOff>135325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126452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16622</xdr:rowOff>
    </xdr:from>
    <xdr:to>
      <xdr:col>24</xdr:col>
      <xdr:colOff>63500</xdr:colOff>
      <xdr:row>78</xdr:row>
      <xdr:rowOff>18907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972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18907</xdr:rowOff>
    </xdr:from>
    <xdr:to>
      <xdr:col>19</xdr:col>
      <xdr:colOff>177800</xdr:colOff>
      <xdr:row>78</xdr:row>
      <xdr:rowOff>22039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200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19686</xdr:rowOff>
    </xdr:from>
    <xdr:to>
      <xdr:col>15</xdr:col>
      <xdr:colOff>50800</xdr:colOff>
      <xdr:row>78</xdr:row>
      <xdr:rowOff>22039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92786"/>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19686</xdr:rowOff>
    </xdr:from>
    <xdr:to>
      <xdr:col>10</xdr:col>
      <xdr:colOff>114300</xdr:colOff>
      <xdr:row>78</xdr:row>
      <xdr:rowOff>29880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927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137272</xdr:rowOff>
    </xdr:from>
    <xdr:to>
      <xdr:col>24</xdr:col>
      <xdr:colOff>114300</xdr:colOff>
      <xdr:row>78</xdr:row>
      <xdr:rowOff>67422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139557</xdr:rowOff>
    </xdr:from>
    <xdr:to>
      <xdr:col>20</xdr:col>
      <xdr:colOff>38100</xdr:colOff>
      <xdr:row>78</xdr:row>
      <xdr:rowOff>69707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60834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142689</xdr:rowOff>
    </xdr:from>
    <xdr:to>
      <xdr:col>15</xdr:col>
      <xdr:colOff>101600</xdr:colOff>
      <xdr:row>78</xdr:row>
      <xdr:rowOff>72839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63966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140336</xdr:rowOff>
    </xdr:from>
    <xdr:to>
      <xdr:col>10</xdr:col>
      <xdr:colOff>165100</xdr:colOff>
      <xdr:row>78</xdr:row>
      <xdr:rowOff>70486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61613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150530</xdr:rowOff>
    </xdr:from>
    <xdr:to>
      <xdr:col>6</xdr:col>
      <xdr:colOff>38100</xdr:colOff>
      <xdr:row>78</xdr:row>
      <xdr:rowOff>80680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71807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156950</xdr:rowOff>
    </xdr:from>
    <xdr:to>
      <xdr:col>24</xdr:col>
      <xdr:colOff>63500</xdr:colOff>
      <xdr:row>98</xdr:row>
      <xdr:rowOff>31397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87600"/>
          <a:ext cx="838200" cy="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104986</xdr:rowOff>
    </xdr:from>
    <xdr:to>
      <xdr:col>19</xdr:col>
      <xdr:colOff>177800</xdr:colOff>
      <xdr:row>98</xdr:row>
      <xdr:rowOff>31397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35636"/>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104986</xdr:rowOff>
    </xdr:from>
    <xdr:to>
      <xdr:col>15</xdr:col>
      <xdr:colOff>50800</xdr:colOff>
      <xdr:row>98</xdr:row>
      <xdr:rowOff>94098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35636"/>
          <a:ext cx="889000" cy="16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94098</xdr:rowOff>
    </xdr:from>
    <xdr:to>
      <xdr:col>10</xdr:col>
      <xdr:colOff>114300</xdr:colOff>
      <xdr:row>98</xdr:row>
      <xdr:rowOff>94796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96198"/>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xdr:rowOff>
    </xdr:from>
    <xdr:to>
      <xdr:col>10</xdr:col>
      <xdr:colOff>165100</xdr:colOff>
      <xdr:row>98</xdr:row>
      <xdr:rowOff>101640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9517</xdr:rowOff>
    </xdr:from>
    <xdr:to>
      <xdr:col>6</xdr:col>
      <xdr:colOff>38100</xdr:colOff>
      <xdr:row>98</xdr:row>
      <xdr:rowOff>111117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127644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106150</xdr:rowOff>
    </xdr:from>
    <xdr:to>
      <xdr:col>24</xdr:col>
      <xdr:colOff>114300</xdr:colOff>
      <xdr:row>98</xdr:row>
      <xdr:rowOff>36300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21077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152047</xdr:rowOff>
    </xdr:from>
    <xdr:to>
      <xdr:col>20</xdr:col>
      <xdr:colOff>38100</xdr:colOff>
      <xdr:row>98</xdr:row>
      <xdr:rowOff>82197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73324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54186</xdr:rowOff>
    </xdr:from>
    <xdr:to>
      <xdr:col>15</xdr:col>
      <xdr:colOff>101600</xdr:colOff>
      <xdr:row>97</xdr:row>
      <xdr:rowOff>155786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146913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43298</xdr:rowOff>
    </xdr:from>
    <xdr:to>
      <xdr:col>10</xdr:col>
      <xdr:colOff>165100</xdr:colOff>
      <xdr:row>98</xdr:row>
      <xdr:rowOff>144898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43996</xdr:rowOff>
    </xdr:from>
    <xdr:to>
      <xdr:col>6</xdr:col>
      <xdr:colOff>38100</xdr:colOff>
      <xdr:row>98</xdr:row>
      <xdr:rowOff>145596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136723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30425</xdr:rowOff>
    </xdr:from>
    <xdr:to>
      <xdr:col>55</xdr:col>
      <xdr:colOff>0</xdr:colOff>
      <xdr:row>38</xdr:row>
      <xdr:rowOff>34662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545525"/>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30425</xdr:rowOff>
    </xdr:from>
    <xdr:to>
      <xdr:col>50</xdr:col>
      <xdr:colOff>114300</xdr:colOff>
      <xdr:row>38</xdr:row>
      <xdr:rowOff>66201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54552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14202</xdr:rowOff>
    </xdr:from>
    <xdr:to>
      <xdr:col>45</xdr:col>
      <xdr:colOff>177800</xdr:colOff>
      <xdr:row>38</xdr:row>
      <xdr:rowOff>66201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86402"/>
          <a:ext cx="889000" cy="39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14202</xdr:rowOff>
    </xdr:from>
    <xdr:to>
      <xdr:col>41</xdr:col>
      <xdr:colOff>50800</xdr:colOff>
      <xdr:row>38</xdr:row>
      <xdr:rowOff>71063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86402"/>
          <a:ext cx="889000" cy="3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90159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77017</xdr:rowOff>
    </xdr:from>
    <xdr:to>
      <xdr:col>36</xdr:col>
      <xdr:colOff>165100</xdr:colOff>
      <xdr:row>38</xdr:row>
      <xdr:rowOff>7167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23694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155312</xdr:rowOff>
    </xdr:from>
    <xdr:to>
      <xdr:col>55</xdr:col>
      <xdr:colOff>50800</xdr:colOff>
      <xdr:row>38</xdr:row>
      <xdr:rowOff>85462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70239</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151075</xdr:rowOff>
    </xdr:from>
    <xdr:to>
      <xdr:col>50</xdr:col>
      <xdr:colOff>165100</xdr:colOff>
      <xdr:row>38</xdr:row>
      <xdr:rowOff>81225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72352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15401</xdr:rowOff>
    </xdr:from>
    <xdr:to>
      <xdr:col>46</xdr:col>
      <xdr:colOff>38100</xdr:colOff>
      <xdr:row>38</xdr:row>
      <xdr:rowOff>117001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108128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134852</xdr:rowOff>
    </xdr:from>
    <xdr:to>
      <xdr:col>41</xdr:col>
      <xdr:colOff>101600</xdr:colOff>
      <xdr:row>36</xdr:row>
      <xdr:rowOff>65002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56129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2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20263</xdr:rowOff>
    </xdr:from>
    <xdr:to>
      <xdr:col>36</xdr:col>
      <xdr:colOff>165100</xdr:colOff>
      <xdr:row>38</xdr:row>
      <xdr:rowOff>121863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112990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47306</xdr:rowOff>
    </xdr:from>
    <xdr:to>
      <xdr:col>55</xdr:col>
      <xdr:colOff>0</xdr:colOff>
      <xdr:row>57</xdr:row>
      <xdr:rowOff>59438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819956"/>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4780</xdr:rowOff>
    </xdr:from>
    <xdr:to>
      <xdr:col>50</xdr:col>
      <xdr:colOff>114300</xdr:colOff>
      <xdr:row>57</xdr:row>
      <xdr:rowOff>59438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77430"/>
          <a:ext cx="889000" cy="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4780</xdr:rowOff>
    </xdr:from>
    <xdr:to>
      <xdr:col>45</xdr:col>
      <xdr:colOff>177800</xdr:colOff>
      <xdr:row>57</xdr:row>
      <xdr:rowOff>18114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774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10004</xdr:rowOff>
    </xdr:from>
    <xdr:to>
      <xdr:col>41</xdr:col>
      <xdr:colOff>50800</xdr:colOff>
      <xdr:row>57</xdr:row>
      <xdr:rowOff>18114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782654"/>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62719</xdr:rowOff>
    </xdr:from>
    <xdr:to>
      <xdr:col>36</xdr:col>
      <xdr:colOff>165100</xdr:colOff>
      <xdr:row>55</xdr:row>
      <xdr:rowOff>164319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167956</xdr:rowOff>
    </xdr:from>
    <xdr:to>
      <xdr:col>55</xdr:col>
      <xdr:colOff>50800</xdr:colOff>
      <xdr:row>57</xdr:row>
      <xdr:rowOff>98106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82883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8638</xdr:rowOff>
    </xdr:from>
    <xdr:to>
      <xdr:col>50</xdr:col>
      <xdr:colOff>165100</xdr:colOff>
      <xdr:row>57</xdr:row>
      <xdr:rowOff>110238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101365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125430</xdr:rowOff>
    </xdr:from>
    <xdr:to>
      <xdr:col>46</xdr:col>
      <xdr:colOff>38100</xdr:colOff>
      <xdr:row>57</xdr:row>
      <xdr:rowOff>55580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46707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138764</xdr:rowOff>
    </xdr:from>
    <xdr:to>
      <xdr:col>41</xdr:col>
      <xdr:colOff>101600</xdr:colOff>
      <xdr:row>57</xdr:row>
      <xdr:rowOff>68914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60041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130654</xdr:rowOff>
    </xdr:from>
    <xdr:to>
      <xdr:col>36</xdr:col>
      <xdr:colOff>165100</xdr:colOff>
      <xdr:row>57</xdr:row>
      <xdr:rowOff>60804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140475</xdr:rowOff>
    </xdr:from>
    <xdr:to>
      <xdr:col>55</xdr:col>
      <xdr:colOff>0</xdr:colOff>
      <xdr:row>78</xdr:row>
      <xdr:rowOff>147549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13575"/>
          <a:ext cx="8382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141643</xdr:rowOff>
    </xdr:from>
    <xdr:to>
      <xdr:col>50</xdr:col>
      <xdr:colOff>114300</xdr:colOff>
      <xdr:row>78</xdr:row>
      <xdr:rowOff>140475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43293"/>
          <a:ext cx="889000" cy="1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141643</xdr:rowOff>
    </xdr:from>
    <xdr:to>
      <xdr:col>45</xdr:col>
      <xdr:colOff>177800</xdr:colOff>
      <xdr:row>78</xdr:row>
      <xdr:rowOff>79299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43293"/>
          <a:ext cx="889000" cy="10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9513</xdr:rowOff>
    </xdr:from>
    <xdr:to>
      <xdr:col>41</xdr:col>
      <xdr:colOff>50800</xdr:colOff>
      <xdr:row>78</xdr:row>
      <xdr:rowOff>79299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82613"/>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72822</xdr:rowOff>
    </xdr:from>
    <xdr:to>
      <xdr:col>36</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96749</xdr:rowOff>
    </xdr:from>
    <xdr:to>
      <xdr:col>55</xdr:col>
      <xdr:colOff>50800</xdr:colOff>
      <xdr:row>79</xdr:row>
      <xdr:rowOff>26899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11676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89675</xdr:rowOff>
    </xdr:from>
    <xdr:to>
      <xdr:col>50</xdr:col>
      <xdr:colOff>165100</xdr:colOff>
      <xdr:row>79</xdr:row>
      <xdr:rowOff>19825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10952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90843</xdr:rowOff>
    </xdr:from>
    <xdr:to>
      <xdr:col>46</xdr:col>
      <xdr:colOff>38100</xdr:colOff>
      <xdr:row>78</xdr:row>
      <xdr:rowOff>20993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28499</xdr:rowOff>
    </xdr:from>
    <xdr:to>
      <xdr:col>41</xdr:col>
      <xdr:colOff>101600</xdr:colOff>
      <xdr:row>78</xdr:row>
      <xdr:rowOff>130099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121226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130163</xdr:rowOff>
    </xdr:from>
    <xdr:to>
      <xdr:col>36</xdr:col>
      <xdr:colOff>165100</xdr:colOff>
      <xdr:row>78</xdr:row>
      <xdr:rowOff>60313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51440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163173</xdr:rowOff>
    </xdr:from>
    <xdr:to>
      <xdr:col>55</xdr:col>
      <xdr:colOff>0</xdr:colOff>
      <xdr:row>98</xdr:row>
      <xdr:rowOff>14326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3823"/>
          <a:ext cx="838200" cy="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14326</xdr:rowOff>
    </xdr:from>
    <xdr:to>
      <xdr:col>50</xdr:col>
      <xdr:colOff>114300</xdr:colOff>
      <xdr:row>98</xdr:row>
      <xdr:rowOff>48306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16426"/>
          <a:ext cx="889000" cy="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168695</xdr:rowOff>
    </xdr:from>
    <xdr:to>
      <xdr:col>45</xdr:col>
      <xdr:colOff>177800</xdr:colOff>
      <xdr:row>98</xdr:row>
      <xdr:rowOff>48306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99345"/>
          <a:ext cx="889000" cy="5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168695</xdr:rowOff>
    </xdr:from>
    <xdr:to>
      <xdr:col>41</xdr:col>
      <xdr:colOff>50800</xdr:colOff>
      <xdr:row>98</xdr:row>
      <xdr:rowOff>29643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99345"/>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155692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7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112373</xdr:rowOff>
    </xdr:from>
    <xdr:to>
      <xdr:col>55</xdr:col>
      <xdr:colOff>50800</xdr:colOff>
      <xdr:row>98</xdr:row>
      <xdr:rowOff>42523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27300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134976</xdr:rowOff>
    </xdr:from>
    <xdr:to>
      <xdr:col>50</xdr:col>
      <xdr:colOff>165100</xdr:colOff>
      <xdr:row>98</xdr:row>
      <xdr:rowOff>65126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56253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168956</xdr:rowOff>
    </xdr:from>
    <xdr:to>
      <xdr:col>46</xdr:col>
      <xdr:colOff>38100</xdr:colOff>
      <xdr:row>98</xdr:row>
      <xdr:rowOff>99106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90233</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8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117895</xdr:rowOff>
    </xdr:from>
    <xdr:to>
      <xdr:col>41</xdr:col>
      <xdr:colOff>101600</xdr:colOff>
      <xdr:row>98</xdr:row>
      <xdr:rowOff>48045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150293</xdr:rowOff>
    </xdr:from>
    <xdr:to>
      <xdr:col>36</xdr:col>
      <xdr:colOff>165100</xdr:colOff>
      <xdr:row>98</xdr:row>
      <xdr:rowOff>80443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71570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99237</xdr:rowOff>
    </xdr:from>
    <xdr:to>
      <xdr:col>85</xdr:col>
      <xdr:colOff>127000</xdr:colOff>
      <xdr:row>79</xdr:row>
      <xdr:rowOff>114402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643787"/>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108369</xdr:rowOff>
    </xdr:from>
    <xdr:to>
      <xdr:col>81</xdr:col>
      <xdr:colOff>50800</xdr:colOff>
      <xdr:row>79</xdr:row>
      <xdr:rowOff>114402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6529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108369</xdr:rowOff>
    </xdr:from>
    <xdr:to>
      <xdr:col>76</xdr:col>
      <xdr:colOff>114300</xdr:colOff>
      <xdr:row>79</xdr:row>
      <xdr:rowOff>109779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6529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109779</xdr:rowOff>
    </xdr:from>
    <xdr:to>
      <xdr:col>71</xdr:col>
      <xdr:colOff>177800</xdr:colOff>
      <xdr:row>79</xdr:row>
      <xdr:rowOff>110706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65432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20865</xdr:rowOff>
    </xdr:from>
    <xdr:to>
      <xdr:col>72</xdr:col>
      <xdr:colOff>38100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138992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63449</xdr:rowOff>
    </xdr:from>
    <xdr:to>
      <xdr:col>67</xdr:col>
      <xdr:colOff>101600</xdr:colOff>
      <xdr:row>77</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48437</xdr:rowOff>
    </xdr:from>
    <xdr:to>
      <xdr:col>85</xdr:col>
      <xdr:colOff>177800</xdr:colOff>
      <xdr:row>79</xdr:row>
      <xdr:rowOff>150037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5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134814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5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63602</xdr:rowOff>
    </xdr:from>
    <xdr:to>
      <xdr:col>81</xdr:col>
      <xdr:colOff>101600</xdr:colOff>
      <xdr:row>79</xdr:row>
      <xdr:rowOff>165202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6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156329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7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57569</xdr:rowOff>
    </xdr:from>
    <xdr:to>
      <xdr:col>76</xdr:col>
      <xdr:colOff>165100</xdr:colOff>
      <xdr:row>79</xdr:row>
      <xdr:rowOff>159169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6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150296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6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58979</xdr:rowOff>
    </xdr:from>
    <xdr:to>
      <xdr:col>72</xdr:col>
      <xdr:colOff>38100</xdr:colOff>
      <xdr:row>79</xdr:row>
      <xdr:rowOff>160579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6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151706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6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59906</xdr:rowOff>
    </xdr:from>
    <xdr:to>
      <xdr:col>67</xdr:col>
      <xdr:colOff>101600</xdr:colOff>
      <xdr:row>79</xdr:row>
      <xdr:rowOff>161506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152633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6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147492</xdr:rowOff>
    </xdr:from>
    <xdr:to>
      <xdr:col>85</xdr:col>
      <xdr:colOff>127000</xdr:colOff>
      <xdr:row>99</xdr:row>
      <xdr:rowOff>304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49592"/>
          <a:ext cx="83820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112382</xdr:rowOff>
    </xdr:from>
    <xdr:to>
      <xdr:col>81</xdr:col>
      <xdr:colOff>50800</xdr:colOff>
      <xdr:row>98</xdr:row>
      <xdr:rowOff>147492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14482"/>
          <a:ext cx="889000" cy="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112382</xdr:rowOff>
    </xdr:from>
    <xdr:to>
      <xdr:col>76</xdr:col>
      <xdr:colOff>114300</xdr:colOff>
      <xdr:row>98</xdr:row>
      <xdr:rowOff>166911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14482"/>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166419</xdr:rowOff>
    </xdr:from>
    <xdr:to>
      <xdr:col>71</xdr:col>
      <xdr:colOff>177800</xdr:colOff>
      <xdr:row>98</xdr:row>
      <xdr:rowOff>166911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68519"/>
          <a:ext cx="8890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84046</xdr:rowOff>
    </xdr:from>
    <xdr:to>
      <xdr:col>72</xdr:col>
      <xdr:colOff>38100</xdr:colOff>
      <xdr:row>99</xdr:row>
      <xdr:rowOff>14196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30723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106609</xdr:rowOff>
    </xdr:from>
    <xdr:to>
      <xdr:col>67</xdr:col>
      <xdr:colOff>101600</xdr:colOff>
      <xdr:row>99</xdr:row>
      <xdr:rowOff>36759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53286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120954</xdr:rowOff>
    </xdr:from>
    <xdr:to>
      <xdr:col>85</xdr:col>
      <xdr:colOff>177800</xdr:colOff>
      <xdr:row>99</xdr:row>
      <xdr:rowOff>51104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35881</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96692</xdr:rowOff>
    </xdr:from>
    <xdr:to>
      <xdr:col>81</xdr:col>
      <xdr:colOff>101600</xdr:colOff>
      <xdr:row>99</xdr:row>
      <xdr:rowOff>26842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17969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61582</xdr:rowOff>
    </xdr:from>
    <xdr:to>
      <xdr:col>76</xdr:col>
      <xdr:colOff>165100</xdr:colOff>
      <xdr:row>98</xdr:row>
      <xdr:rowOff>163182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116111</xdr:rowOff>
    </xdr:from>
    <xdr:to>
      <xdr:col>72</xdr:col>
      <xdr:colOff>38100</xdr:colOff>
      <xdr:row>99</xdr:row>
      <xdr:rowOff>46261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37388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115619</xdr:rowOff>
    </xdr:from>
    <xdr:to>
      <xdr:col>67</xdr:col>
      <xdr:colOff>101600</xdr:colOff>
      <xdr:row>99</xdr:row>
      <xdr:rowOff>45769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36896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155308</xdr:rowOff>
    </xdr:from>
    <xdr:to>
      <xdr:col>102</xdr:col>
      <xdr:colOff>165100</xdr:colOff>
      <xdr:row>38</xdr:row>
      <xdr:rowOff>85458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101985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160543</xdr:rowOff>
    </xdr:from>
    <xdr:to>
      <xdr:col>98</xdr:col>
      <xdr:colOff>38100</xdr:colOff>
      <xdr:row>38</xdr:row>
      <xdr:rowOff>90693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0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158293</xdr:rowOff>
    </xdr:from>
    <xdr:to>
      <xdr:col>116</xdr:col>
      <xdr:colOff>63500</xdr:colOff>
      <xdr:row>58</xdr:row>
      <xdr:rowOff>158369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0239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158255</xdr:rowOff>
    </xdr:from>
    <xdr:to>
      <xdr:col>111</xdr:col>
      <xdr:colOff>177800</xdr:colOff>
      <xdr:row>58</xdr:row>
      <xdr:rowOff>158293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0235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158159</xdr:rowOff>
    </xdr:from>
    <xdr:to>
      <xdr:col>107</xdr:col>
      <xdr:colOff>50800</xdr:colOff>
      <xdr:row>58</xdr:row>
      <xdr:rowOff>158255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0225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156559</xdr:rowOff>
    </xdr:from>
    <xdr:to>
      <xdr:col>102</xdr:col>
      <xdr:colOff>114300</xdr:colOff>
      <xdr:row>58</xdr:row>
      <xdr:rowOff>158159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006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51867</xdr:rowOff>
    </xdr:from>
    <xdr:to>
      <xdr:col>102</xdr:col>
      <xdr:colOff>165100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70745</xdr:rowOff>
    </xdr:from>
    <xdr:to>
      <xdr:col>98</xdr:col>
      <xdr:colOff>38100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107569</xdr:rowOff>
    </xdr:from>
    <xdr:to>
      <xdr:col>116</xdr:col>
      <xdr:colOff>114300</xdr:colOff>
      <xdr:row>59</xdr:row>
      <xdr:rowOff>37719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107493</xdr:rowOff>
    </xdr:from>
    <xdr:to>
      <xdr:col>112</xdr:col>
      <xdr:colOff>38100</xdr:colOff>
      <xdr:row>59</xdr:row>
      <xdr:rowOff>37643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28770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107455</xdr:rowOff>
    </xdr:from>
    <xdr:to>
      <xdr:col>107</xdr:col>
      <xdr:colOff>101600</xdr:colOff>
      <xdr:row>59</xdr:row>
      <xdr:rowOff>37605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28732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107359</xdr:rowOff>
    </xdr:from>
    <xdr:to>
      <xdr:col>102</xdr:col>
      <xdr:colOff>165100</xdr:colOff>
      <xdr:row>59</xdr:row>
      <xdr:rowOff>37509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28636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105759</xdr:rowOff>
    </xdr:from>
    <xdr:to>
      <xdr:col>98</xdr:col>
      <xdr:colOff>38100</xdr:colOff>
      <xdr:row>59</xdr:row>
      <xdr:rowOff>35909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27036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150292</xdr:rowOff>
    </xdr:from>
    <xdr:to>
      <xdr:col>116</xdr:col>
      <xdr:colOff>63500</xdr:colOff>
      <xdr:row>78</xdr:row>
      <xdr:rowOff>12236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51942"/>
          <a:ext cx="8382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12236</xdr:rowOff>
    </xdr:from>
    <xdr:to>
      <xdr:col>111</xdr:col>
      <xdr:colOff>177800</xdr:colOff>
      <xdr:row>78</xdr:row>
      <xdr:rowOff>35497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385336"/>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35497</xdr:rowOff>
    </xdr:from>
    <xdr:to>
      <xdr:col>107</xdr:col>
      <xdr:colOff>50800</xdr:colOff>
      <xdr:row>78</xdr:row>
      <xdr:rowOff>64452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40859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64452</xdr:rowOff>
    </xdr:from>
    <xdr:to>
      <xdr:col>102</xdr:col>
      <xdr:colOff>114300</xdr:colOff>
      <xdr:row>78</xdr:row>
      <xdr:rowOff>82950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437552"/>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99492</xdr:rowOff>
    </xdr:from>
    <xdr:to>
      <xdr:col>116</xdr:col>
      <xdr:colOff>114300</xdr:colOff>
      <xdr:row>78</xdr:row>
      <xdr:rowOff>29642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14419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132886</xdr:rowOff>
    </xdr:from>
    <xdr:to>
      <xdr:col>112</xdr:col>
      <xdr:colOff>38100</xdr:colOff>
      <xdr:row>78</xdr:row>
      <xdr:rowOff>63036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54163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4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156147</xdr:rowOff>
    </xdr:from>
    <xdr:to>
      <xdr:col>107</xdr:col>
      <xdr:colOff>101600</xdr:colOff>
      <xdr:row>78</xdr:row>
      <xdr:rowOff>86297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77424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13652</xdr:rowOff>
    </xdr:from>
    <xdr:to>
      <xdr:col>102</xdr:col>
      <xdr:colOff>165100</xdr:colOff>
      <xdr:row>78</xdr:row>
      <xdr:rowOff>115252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106379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32150</xdr:rowOff>
    </xdr:from>
    <xdr:to>
      <xdr:col>98</xdr:col>
      <xdr:colOff>38100</xdr:colOff>
      <xdr:row>78</xdr:row>
      <xdr:rowOff>133750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4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124877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371,585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円となっている。また、すべての費目において類似団体平均と比べ低い水準にある。これは、県内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都市の中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でも名古屋市・北名古屋市に次ぐ人口密度の高さが要因の一つと言える。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72,325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円となっており、類似団体平均、全国平均、県平均のいずれと比較しても一人当たりのコストが低い状況となっているが、前年度決算と比較すると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定期昇給や職員数の増、人事院勧告に準拠した給与改定、会計年度任用職員の最低賃金等の改定等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50,795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類似団体平均、全国平均、県平均のいずれと比較しても一人当たりのコストが低い状況となって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となっている。これは、おこめギフト券配布事務等委託料や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新型コロナワクチン接種に係る予防接種委託料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93,609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円となっており、類似団体平均、全国平均、県平均のいずれと比較しても一人当たりのコストが低い状況となっているが、今後も増加していくことが見込まれるため、財源の確保等に努めていく。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26,167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円となっており、類似団体平均、全国平均、県平均のいずれと比較しても一人当たりのコストが低い状況となっているが、前年度決算と比較すると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％増となっている。今後も市内公共施設等の改修、更新に係る経費等が増加していくことが見込まれるが、起債に大きく頼ることのない健全な財政運営を進めていく。</a:t>
          </a: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44,643
10.47
18,563,367
17,776,262
646,848
10,517,173
9,856,028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22396</xdr:rowOff>
    </xdr:from>
    <xdr:to>
      <xdr:col>24</xdr:col>
      <xdr:colOff>63500</xdr:colOff>
      <xdr:row>38</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37496"/>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21416</xdr:rowOff>
    </xdr:from>
    <xdr:to>
      <xdr:col>19</xdr:col>
      <xdr:colOff>177800</xdr:colOff>
      <xdr:row>38</xdr:row>
      <xdr:rowOff>23114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36516"/>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21416</xdr:rowOff>
    </xdr:from>
    <xdr:to>
      <xdr:col>15</xdr:col>
      <xdr:colOff>50800</xdr:colOff>
      <xdr:row>38</xdr:row>
      <xdr:rowOff>26641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3651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14884</xdr:rowOff>
    </xdr:from>
    <xdr:to>
      <xdr:col>10</xdr:col>
      <xdr:colOff>114300</xdr:colOff>
      <xdr:row>38</xdr:row>
      <xdr:rowOff>26641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2998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94974</xdr:rowOff>
    </xdr:from>
    <xdr:to>
      <xdr:col>10</xdr:col>
      <xdr:colOff>165100</xdr:colOff>
      <xdr:row>38</xdr:row>
      <xdr:rowOff>25124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41651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2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84916</xdr:rowOff>
    </xdr:from>
    <xdr:to>
      <xdr:col>6</xdr:col>
      <xdr:colOff>38100</xdr:colOff>
      <xdr:row>38</xdr:row>
      <xdr:rowOff>15066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31593</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2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143046</xdr:rowOff>
    </xdr:from>
    <xdr:to>
      <xdr:col>24</xdr:col>
      <xdr:colOff>114300</xdr:colOff>
      <xdr:row>38</xdr:row>
      <xdr:rowOff>73196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57973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143764</xdr:rowOff>
    </xdr:from>
    <xdr:to>
      <xdr:col>20</xdr:col>
      <xdr:colOff>38100</xdr:colOff>
      <xdr:row>38</xdr:row>
      <xdr:rowOff>73914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65041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142066</xdr:rowOff>
    </xdr:from>
    <xdr:to>
      <xdr:col>15</xdr:col>
      <xdr:colOff>101600</xdr:colOff>
      <xdr:row>38</xdr:row>
      <xdr:rowOff>72216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63343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7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147291</xdr:rowOff>
    </xdr:from>
    <xdr:to>
      <xdr:col>10</xdr:col>
      <xdr:colOff>165100</xdr:colOff>
      <xdr:row>38</xdr:row>
      <xdr:rowOff>77441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68568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135534</xdr:rowOff>
    </xdr:from>
    <xdr:to>
      <xdr:col>6</xdr:col>
      <xdr:colOff>38100</xdr:colOff>
      <xdr:row>38</xdr:row>
      <xdr:rowOff>65684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56811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7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116215</xdr:rowOff>
    </xdr:from>
    <xdr:to>
      <xdr:col>24</xdr:col>
      <xdr:colOff>63500</xdr:colOff>
      <xdr:row>58</xdr:row>
      <xdr:rowOff>130337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60315"/>
          <a:ext cx="8382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116215</xdr:rowOff>
    </xdr:from>
    <xdr:to>
      <xdr:col>19</xdr:col>
      <xdr:colOff>177800</xdr:colOff>
      <xdr:row>58</xdr:row>
      <xdr:rowOff>118181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6031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112550</xdr:rowOff>
    </xdr:from>
    <xdr:to>
      <xdr:col>15</xdr:col>
      <xdr:colOff>50800</xdr:colOff>
      <xdr:row>58</xdr:row>
      <xdr:rowOff>118181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85200"/>
          <a:ext cx="889000" cy="17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112550</xdr:rowOff>
    </xdr:from>
    <xdr:to>
      <xdr:col>10</xdr:col>
      <xdr:colOff>114300</xdr:colOff>
      <xdr:row>58</xdr:row>
      <xdr:rowOff>135892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85200"/>
          <a:ext cx="889000" cy="1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152531</xdr:rowOff>
    </xdr:from>
    <xdr:to>
      <xdr:col>10</xdr:col>
      <xdr:colOff>165100</xdr:colOff>
      <xdr:row>57</xdr:row>
      <xdr:rowOff>82681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99208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20396</xdr:rowOff>
    </xdr:from>
    <xdr:to>
      <xdr:col>6</xdr:col>
      <xdr:colOff>38100</xdr:colOff>
      <xdr:row>58</xdr:row>
      <xdr:rowOff>121996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138523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79537</xdr:rowOff>
    </xdr:from>
    <xdr:to>
      <xdr:col>24</xdr:col>
      <xdr:colOff>114300</xdr:colOff>
      <xdr:row>59</xdr:row>
      <xdr:rowOff>9687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165914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65415</xdr:rowOff>
    </xdr:from>
    <xdr:to>
      <xdr:col>20</xdr:col>
      <xdr:colOff>38100</xdr:colOff>
      <xdr:row>58</xdr:row>
      <xdr:rowOff>167015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158142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67381</xdr:rowOff>
    </xdr:from>
    <xdr:to>
      <xdr:col>15</xdr:col>
      <xdr:colOff>101600</xdr:colOff>
      <xdr:row>58</xdr:row>
      <xdr:rowOff>168981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160108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61750</xdr:rowOff>
    </xdr:from>
    <xdr:to>
      <xdr:col>10</xdr:col>
      <xdr:colOff>165100</xdr:colOff>
      <xdr:row>57</xdr:row>
      <xdr:rowOff>163350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154477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85092</xdr:rowOff>
    </xdr:from>
    <xdr:to>
      <xdr:col>6</xdr:col>
      <xdr:colOff>38100</xdr:colOff>
      <xdr:row>59</xdr:row>
      <xdr:rowOff>15242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2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128050</xdr:rowOff>
    </xdr:from>
    <xdr:to>
      <xdr:col>24</xdr:col>
      <xdr:colOff>63500</xdr:colOff>
      <xdr:row>78</xdr:row>
      <xdr:rowOff>23571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29700"/>
          <a:ext cx="8382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149222</xdr:rowOff>
    </xdr:from>
    <xdr:to>
      <xdr:col>19</xdr:col>
      <xdr:colOff>177800</xdr:colOff>
      <xdr:row>78</xdr:row>
      <xdr:rowOff>23571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50872"/>
          <a:ext cx="889000" cy="4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149222</xdr:rowOff>
    </xdr:from>
    <xdr:to>
      <xdr:col>15</xdr:col>
      <xdr:colOff>50800</xdr:colOff>
      <xdr:row>78</xdr:row>
      <xdr:rowOff>97713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0872"/>
          <a:ext cx="889000" cy="1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97713</xdr:rowOff>
    </xdr:from>
    <xdr:to>
      <xdr:col>10</xdr:col>
      <xdr:colOff>114300</xdr:colOff>
      <xdr:row>78</xdr:row>
      <xdr:rowOff>110706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70813"/>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119762</xdr:rowOff>
    </xdr:from>
    <xdr:to>
      <xdr:col>10</xdr:col>
      <xdr:colOff>165100</xdr:colOff>
      <xdr:row>78</xdr:row>
      <xdr:rowOff>49912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66439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140370</xdr:rowOff>
    </xdr:from>
    <xdr:to>
      <xdr:col>6</xdr:col>
      <xdr:colOff>38100</xdr:colOff>
      <xdr:row>78</xdr:row>
      <xdr:rowOff>70520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4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87047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77250</xdr:rowOff>
    </xdr:from>
    <xdr:to>
      <xdr:col>24</xdr:col>
      <xdr:colOff>114300</xdr:colOff>
      <xdr:row>78</xdr:row>
      <xdr:rowOff>7400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144221</xdr:rowOff>
    </xdr:from>
    <xdr:to>
      <xdr:col>20</xdr:col>
      <xdr:colOff>38100</xdr:colOff>
      <xdr:row>78</xdr:row>
      <xdr:rowOff>74371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65498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3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98422</xdr:rowOff>
    </xdr:from>
    <xdr:to>
      <xdr:col>15</xdr:col>
      <xdr:colOff>101600</xdr:colOff>
      <xdr:row>78</xdr:row>
      <xdr:rowOff>28572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19699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46913</xdr:rowOff>
    </xdr:from>
    <xdr:to>
      <xdr:col>10</xdr:col>
      <xdr:colOff>165100</xdr:colOff>
      <xdr:row>78</xdr:row>
      <xdr:rowOff>148513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139640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59906</xdr:rowOff>
    </xdr:from>
    <xdr:to>
      <xdr:col>6</xdr:col>
      <xdr:colOff>38100</xdr:colOff>
      <xdr:row>78</xdr:row>
      <xdr:rowOff>161506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152633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83221</xdr:rowOff>
    </xdr:from>
    <xdr:to>
      <xdr:col>24</xdr:col>
      <xdr:colOff>63500</xdr:colOff>
      <xdr:row>97</xdr:row>
      <xdr:rowOff>101524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3871"/>
          <a:ext cx="8382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83221</xdr:rowOff>
    </xdr:from>
    <xdr:to>
      <xdr:col>19</xdr:col>
      <xdr:colOff>177800</xdr:colOff>
      <xdr:row>97</xdr:row>
      <xdr:rowOff>111080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13871"/>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111080</xdr:rowOff>
    </xdr:from>
    <xdr:to>
      <xdr:col>15</xdr:col>
      <xdr:colOff>50800</xdr:colOff>
      <xdr:row>97</xdr:row>
      <xdr:rowOff>170035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41730"/>
          <a:ext cx="8890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170035</xdr:rowOff>
    </xdr:from>
    <xdr:to>
      <xdr:col>10</xdr:col>
      <xdr:colOff>114300</xdr:colOff>
      <xdr:row>98</xdr:row>
      <xdr:rowOff>20089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0685"/>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140670</xdr:rowOff>
    </xdr:from>
    <xdr:to>
      <xdr:col>10</xdr:col>
      <xdr:colOff>165100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87347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145684</xdr:rowOff>
    </xdr:from>
    <xdr:to>
      <xdr:col>6</xdr:col>
      <xdr:colOff>38100</xdr:colOff>
      <xdr:row>97</xdr:row>
      <xdr:rowOff>75834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92361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50724</xdr:rowOff>
    </xdr:from>
    <xdr:to>
      <xdr:col>24</xdr:col>
      <xdr:colOff>114300</xdr:colOff>
      <xdr:row>97</xdr:row>
      <xdr:rowOff>152324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137101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32421</xdr:rowOff>
    </xdr:from>
    <xdr:to>
      <xdr:col>20</xdr:col>
      <xdr:colOff>38100</xdr:colOff>
      <xdr:row>97</xdr:row>
      <xdr:rowOff>134021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125148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60280</xdr:rowOff>
    </xdr:from>
    <xdr:to>
      <xdr:col>15</xdr:col>
      <xdr:colOff>101600</xdr:colOff>
      <xdr:row>97</xdr:row>
      <xdr:rowOff>161880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153007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119235</xdr:rowOff>
    </xdr:from>
    <xdr:to>
      <xdr:col>10</xdr:col>
      <xdr:colOff>165100</xdr:colOff>
      <xdr:row>98</xdr:row>
      <xdr:rowOff>49385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40512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140739</xdr:rowOff>
    </xdr:from>
    <xdr:to>
      <xdr:col>6</xdr:col>
      <xdr:colOff>38100</xdr:colOff>
      <xdr:row>98</xdr:row>
      <xdr:rowOff>70889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136728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114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133985</xdr:rowOff>
    </xdr:from>
    <xdr:to>
      <xdr:col>50</xdr:col>
      <xdr:colOff>114300</xdr:colOff>
      <xdr:row>38</xdr:row>
      <xdr:rowOff>136042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908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131242</xdr:rowOff>
    </xdr:from>
    <xdr:to>
      <xdr:col>45</xdr:col>
      <xdr:colOff>177800</xdr:colOff>
      <xdr:row>38</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634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110439</xdr:rowOff>
    </xdr:from>
    <xdr:to>
      <xdr:col>41</xdr:col>
      <xdr:colOff>50800</xdr:colOff>
      <xdr:row>38</xdr:row>
      <xdr:rowOff>131242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2553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12548</xdr:rowOff>
    </xdr:from>
    <xdr:to>
      <xdr:col>41</xdr:col>
      <xdr:colOff>101600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25807</xdr:rowOff>
    </xdr:from>
    <xdr:to>
      <xdr:col>36</xdr:col>
      <xdr:colOff>165100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85928</xdr:rowOff>
    </xdr:from>
    <xdr:to>
      <xdr:col>55</xdr:col>
      <xdr:colOff>50800</xdr:colOff>
      <xdr:row>39</xdr:row>
      <xdr:rowOff>16078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855</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6519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83185</xdr:rowOff>
    </xdr:from>
    <xdr:to>
      <xdr:col>46</xdr:col>
      <xdr:colOff>38100</xdr:colOff>
      <xdr:row>39</xdr:row>
      <xdr:rowOff>13335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4462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80442</xdr:rowOff>
    </xdr:from>
    <xdr:to>
      <xdr:col>41</xdr:col>
      <xdr:colOff>101600</xdr:colOff>
      <xdr:row>39</xdr:row>
      <xdr:rowOff>10592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1719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59639</xdr:rowOff>
    </xdr:from>
    <xdr:to>
      <xdr:col>36</xdr:col>
      <xdr:colOff>165100</xdr:colOff>
      <xdr:row>38</xdr:row>
      <xdr:rowOff>161239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152366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150406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9142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147320</xdr:rowOff>
    </xdr:from>
    <xdr:to>
      <xdr:col>50</xdr:col>
      <xdr:colOff>114300</xdr:colOff>
      <xdr:row>58</xdr:row>
      <xdr:rowOff>157245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9142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145834</xdr:rowOff>
    </xdr:from>
    <xdr:to>
      <xdr:col>45</xdr:col>
      <xdr:colOff>177800</xdr:colOff>
      <xdr:row>58</xdr:row>
      <xdr:rowOff>157245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9934"/>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139567</xdr:rowOff>
    </xdr:from>
    <xdr:to>
      <xdr:col>41</xdr:col>
      <xdr:colOff>50800</xdr:colOff>
      <xdr:row>58</xdr:row>
      <xdr:rowOff>145834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3667"/>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99606</xdr:rowOff>
    </xdr:from>
    <xdr:to>
      <xdr:col>55</xdr:col>
      <xdr:colOff>50800</xdr:colOff>
      <xdr:row>59</xdr:row>
      <xdr:rowOff>29756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14533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17797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106445</xdr:rowOff>
    </xdr:from>
    <xdr:to>
      <xdr:col>46</xdr:col>
      <xdr:colOff>38100</xdr:colOff>
      <xdr:row>59</xdr:row>
      <xdr:rowOff>36595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27722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95034</xdr:rowOff>
    </xdr:from>
    <xdr:to>
      <xdr:col>41</xdr:col>
      <xdr:colOff>101600</xdr:colOff>
      <xdr:row>59</xdr:row>
      <xdr:rowOff>25184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16311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88767</xdr:rowOff>
    </xdr:from>
    <xdr:to>
      <xdr:col>36</xdr:col>
      <xdr:colOff>165100</xdr:colOff>
      <xdr:row>59</xdr:row>
      <xdr:rowOff>18917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10044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99289</xdr:rowOff>
    </xdr:from>
    <xdr:to>
      <xdr:col>55</xdr:col>
      <xdr:colOff>0</xdr:colOff>
      <xdr:row>78</xdr:row>
      <xdr:rowOff>136373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72389"/>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98464</xdr:rowOff>
    </xdr:from>
    <xdr:to>
      <xdr:col>50</xdr:col>
      <xdr:colOff>114300</xdr:colOff>
      <xdr:row>78</xdr:row>
      <xdr:rowOff>99289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71564"/>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36652</xdr:rowOff>
    </xdr:from>
    <xdr:to>
      <xdr:col>45</xdr:col>
      <xdr:colOff>177800</xdr:colOff>
      <xdr:row>78</xdr:row>
      <xdr:rowOff>98464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09752"/>
          <a:ext cx="889000" cy="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36652</xdr:rowOff>
    </xdr:from>
    <xdr:to>
      <xdr:col>41</xdr:col>
      <xdr:colOff>50800</xdr:colOff>
      <xdr:row>78</xdr:row>
      <xdr:rowOff>121475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9752"/>
          <a:ext cx="889000" cy="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46038</xdr:rowOff>
    </xdr:from>
    <xdr:to>
      <xdr:col>41</xdr:col>
      <xdr:colOff>101600</xdr:colOff>
      <xdr:row>77</xdr:row>
      <xdr:rowOff>147638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146862</xdr:rowOff>
    </xdr:from>
    <xdr:to>
      <xdr:col>36</xdr:col>
      <xdr:colOff>165100</xdr:colOff>
      <xdr:row>78</xdr:row>
      <xdr:rowOff>77012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93539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85573</xdr:rowOff>
    </xdr:from>
    <xdr:to>
      <xdr:col>55</xdr:col>
      <xdr:colOff>50800</xdr:colOff>
      <xdr:row>79</xdr:row>
      <xdr:rowOff>15723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48489</xdr:rowOff>
    </xdr:from>
    <xdr:to>
      <xdr:col>50</xdr:col>
      <xdr:colOff>165100</xdr:colOff>
      <xdr:row>78</xdr:row>
      <xdr:rowOff>150089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141216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47664</xdr:rowOff>
    </xdr:from>
    <xdr:to>
      <xdr:col>46</xdr:col>
      <xdr:colOff>38100</xdr:colOff>
      <xdr:row>78</xdr:row>
      <xdr:rowOff>149264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140391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157302</xdr:rowOff>
    </xdr:from>
    <xdr:to>
      <xdr:col>41</xdr:col>
      <xdr:colOff>101600</xdr:colOff>
      <xdr:row>78</xdr:row>
      <xdr:rowOff>87452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78579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70675</xdr:rowOff>
    </xdr:from>
    <xdr:to>
      <xdr:col>36</xdr:col>
      <xdr:colOff>165100</xdr:colOff>
      <xdr:row>79</xdr:row>
      <xdr:rowOff>825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163402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8063</xdr:rowOff>
    </xdr:from>
    <xdr:to>
      <xdr:col>55</xdr:col>
      <xdr:colOff>0</xdr:colOff>
      <xdr:row>98</xdr:row>
      <xdr:rowOff>16627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10163"/>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8063</xdr:rowOff>
    </xdr:from>
    <xdr:to>
      <xdr:col>50</xdr:col>
      <xdr:colOff>114300</xdr:colOff>
      <xdr:row>98</xdr:row>
      <xdr:rowOff>13829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10163"/>
          <a:ext cx="8890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159026</xdr:rowOff>
    </xdr:from>
    <xdr:to>
      <xdr:col>45</xdr:col>
      <xdr:colOff>177800</xdr:colOff>
      <xdr:row>98</xdr:row>
      <xdr:rowOff>13829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9676"/>
          <a:ext cx="88900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159026</xdr:rowOff>
    </xdr:from>
    <xdr:to>
      <xdr:col>41</xdr:col>
      <xdr:colOff>50800</xdr:colOff>
      <xdr:row>97</xdr:row>
      <xdr:rowOff>167370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8967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154096</xdr:rowOff>
    </xdr:from>
    <xdr:to>
      <xdr:col>41</xdr:col>
      <xdr:colOff>101600</xdr:colOff>
      <xdr:row>97</xdr:row>
      <xdr:rowOff>84246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100773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24371</xdr:rowOff>
    </xdr:from>
    <xdr:to>
      <xdr:col>36</xdr:col>
      <xdr:colOff>165100</xdr:colOff>
      <xdr:row>97</xdr:row>
      <xdr:rowOff>125971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142498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137277</xdr:rowOff>
    </xdr:from>
    <xdr:to>
      <xdr:col>55</xdr:col>
      <xdr:colOff>50800</xdr:colOff>
      <xdr:row>98</xdr:row>
      <xdr:rowOff>67427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52204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128713</xdr:rowOff>
    </xdr:from>
    <xdr:to>
      <xdr:col>50</xdr:col>
      <xdr:colOff>165100</xdr:colOff>
      <xdr:row>98</xdr:row>
      <xdr:rowOff>58863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49990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134479</xdr:rowOff>
    </xdr:from>
    <xdr:to>
      <xdr:col>46</xdr:col>
      <xdr:colOff>38100</xdr:colOff>
      <xdr:row>98</xdr:row>
      <xdr:rowOff>64629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55756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5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108226</xdr:rowOff>
    </xdr:from>
    <xdr:to>
      <xdr:col>41</xdr:col>
      <xdr:colOff>101600</xdr:colOff>
      <xdr:row>98</xdr:row>
      <xdr:rowOff>38376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116570</xdr:rowOff>
    </xdr:from>
    <xdr:to>
      <xdr:col>36</xdr:col>
      <xdr:colOff>165100</xdr:colOff>
      <xdr:row>98</xdr:row>
      <xdr:rowOff>46720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37847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126593</xdr:rowOff>
    </xdr:from>
    <xdr:to>
      <xdr:col>85</xdr:col>
      <xdr:colOff>127000</xdr:colOff>
      <xdr:row>38</xdr:row>
      <xdr:rowOff>10217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70243"/>
          <a:ext cx="838200" cy="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161341</xdr:rowOff>
    </xdr:from>
    <xdr:to>
      <xdr:col>81</xdr:col>
      <xdr:colOff>50800</xdr:colOff>
      <xdr:row>38</xdr:row>
      <xdr:rowOff>10217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04991"/>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161341</xdr:rowOff>
    </xdr:from>
    <xdr:to>
      <xdr:col>76</xdr:col>
      <xdr:colOff>114300</xdr:colOff>
      <xdr:row>38</xdr:row>
      <xdr:rowOff>997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04991"/>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139319</xdr:rowOff>
    </xdr:from>
    <xdr:to>
      <xdr:col>71</xdr:col>
      <xdr:colOff>177800</xdr:colOff>
      <xdr:row>38</xdr:row>
      <xdr:rowOff>997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82969"/>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82671</xdr:rowOff>
    </xdr:from>
    <xdr:to>
      <xdr:col>72</xdr:col>
      <xdr:colOff>38100</xdr:colOff>
      <xdr:row>37</xdr:row>
      <xdr:rowOff>12821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29348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110046</xdr:rowOff>
    </xdr:from>
    <xdr:to>
      <xdr:col>67</xdr:col>
      <xdr:colOff>101600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75793</xdr:rowOff>
    </xdr:from>
    <xdr:to>
      <xdr:col>85</xdr:col>
      <xdr:colOff>177800</xdr:colOff>
      <xdr:row>38</xdr:row>
      <xdr:rowOff>5944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94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162170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130867</xdr:rowOff>
    </xdr:from>
    <xdr:to>
      <xdr:col>81</xdr:col>
      <xdr:colOff>101600</xdr:colOff>
      <xdr:row>38</xdr:row>
      <xdr:rowOff>61017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52144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110541</xdr:rowOff>
    </xdr:from>
    <xdr:to>
      <xdr:col>76</xdr:col>
      <xdr:colOff>165100</xdr:colOff>
      <xdr:row>38</xdr:row>
      <xdr:rowOff>40691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31818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121647</xdr:rowOff>
    </xdr:from>
    <xdr:to>
      <xdr:col>72</xdr:col>
      <xdr:colOff>38100</xdr:colOff>
      <xdr:row>38</xdr:row>
      <xdr:rowOff>51797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42924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88519</xdr:rowOff>
    </xdr:from>
    <xdr:to>
      <xdr:col>67</xdr:col>
      <xdr:colOff>101600</xdr:colOff>
      <xdr:row>38</xdr:row>
      <xdr:rowOff>18669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30376</xdr:rowOff>
    </xdr:from>
    <xdr:to>
      <xdr:col>85</xdr:col>
      <xdr:colOff>127000</xdr:colOff>
      <xdr:row>57</xdr:row>
      <xdr:rowOff>72644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03026"/>
          <a:ext cx="8382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121115</xdr:rowOff>
    </xdr:from>
    <xdr:to>
      <xdr:col>81</xdr:col>
      <xdr:colOff>50800</xdr:colOff>
      <xdr:row>57</xdr:row>
      <xdr:rowOff>30376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22315"/>
          <a:ext cx="889000" cy="8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121115</xdr:rowOff>
    </xdr:from>
    <xdr:to>
      <xdr:col>76</xdr:col>
      <xdr:colOff>114300</xdr:colOff>
      <xdr:row>56</xdr:row>
      <xdr:rowOff>137048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22315"/>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137048</xdr:rowOff>
    </xdr:from>
    <xdr:to>
      <xdr:col>71</xdr:col>
      <xdr:colOff>177800</xdr:colOff>
      <xdr:row>57</xdr:row>
      <xdr:rowOff>17407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38248"/>
          <a:ext cx="889000" cy="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21844</xdr:rowOff>
    </xdr:from>
    <xdr:to>
      <xdr:col>85</xdr:col>
      <xdr:colOff>177800</xdr:colOff>
      <xdr:row>57</xdr:row>
      <xdr:rowOff>123444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108221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151026</xdr:rowOff>
    </xdr:from>
    <xdr:to>
      <xdr:col>81</xdr:col>
      <xdr:colOff>101600</xdr:colOff>
      <xdr:row>57</xdr:row>
      <xdr:rowOff>81176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72303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70315</xdr:rowOff>
    </xdr:from>
    <xdr:to>
      <xdr:col>76</xdr:col>
      <xdr:colOff>165100</xdr:colOff>
      <xdr:row>57</xdr:row>
      <xdr:rowOff>465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163042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86248</xdr:rowOff>
    </xdr:from>
    <xdr:to>
      <xdr:col>72</xdr:col>
      <xdr:colOff>38100</xdr:colOff>
      <xdr:row>57</xdr:row>
      <xdr:rowOff>16398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138057</xdr:rowOff>
    </xdr:from>
    <xdr:to>
      <xdr:col>67</xdr:col>
      <xdr:colOff>101600</xdr:colOff>
      <xdr:row>57</xdr:row>
      <xdr:rowOff>68207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59334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99237</xdr:rowOff>
    </xdr:from>
    <xdr:to>
      <xdr:col>85</xdr:col>
      <xdr:colOff>127000</xdr:colOff>
      <xdr:row>99</xdr:row>
      <xdr:rowOff>114402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7072787"/>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108369</xdr:rowOff>
    </xdr:from>
    <xdr:to>
      <xdr:col>81</xdr:col>
      <xdr:colOff>50800</xdr:colOff>
      <xdr:row>99</xdr:row>
      <xdr:rowOff>114402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70819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108369</xdr:rowOff>
    </xdr:from>
    <xdr:to>
      <xdr:col>76</xdr:col>
      <xdr:colOff>114300</xdr:colOff>
      <xdr:row>99</xdr:row>
      <xdr:rowOff>109779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70819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109779</xdr:rowOff>
    </xdr:from>
    <xdr:to>
      <xdr:col>71</xdr:col>
      <xdr:colOff>177800</xdr:colOff>
      <xdr:row>99</xdr:row>
      <xdr:rowOff>110706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708332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20777</xdr:rowOff>
    </xdr:from>
    <xdr:to>
      <xdr:col>72</xdr:col>
      <xdr:colOff>38100</xdr:colOff>
      <xdr:row>97</xdr:row>
      <xdr:rowOff>122377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138904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63449</xdr:rowOff>
    </xdr:from>
    <xdr:to>
      <xdr:col>67</xdr:col>
      <xdr:colOff>101600</xdr:colOff>
      <xdr:row>97</xdr:row>
      <xdr:rowOff>165049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48437</xdr:rowOff>
    </xdr:from>
    <xdr:to>
      <xdr:col>85</xdr:col>
      <xdr:colOff>177800</xdr:colOff>
      <xdr:row>99</xdr:row>
      <xdr:rowOff>150037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70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134814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63602</xdr:rowOff>
    </xdr:from>
    <xdr:to>
      <xdr:col>81</xdr:col>
      <xdr:colOff>101600</xdr:colOff>
      <xdr:row>99</xdr:row>
      <xdr:rowOff>165202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70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156329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1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57569</xdr:rowOff>
    </xdr:from>
    <xdr:to>
      <xdr:col>76</xdr:col>
      <xdr:colOff>165100</xdr:colOff>
      <xdr:row>99</xdr:row>
      <xdr:rowOff>159169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70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150296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1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58979</xdr:rowOff>
    </xdr:from>
    <xdr:to>
      <xdr:col>72</xdr:col>
      <xdr:colOff>38100</xdr:colOff>
      <xdr:row>99</xdr:row>
      <xdr:rowOff>160579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70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151706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1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59906</xdr:rowOff>
    </xdr:from>
    <xdr:to>
      <xdr:col>67</xdr:col>
      <xdr:colOff>101600</xdr:colOff>
      <xdr:row>99</xdr:row>
      <xdr:rowOff>161506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70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152633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1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44,915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類似団体平均、全国平均より一人当たりのコストが低い状況となって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財政調整基金積立金や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おこめギフト券配布事務等委託料の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168,058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円となっており、類似団体平均、全国平均、県平均いずれと比較しても低い状況となっている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前年度決算と比較しても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曽野小学校放課後児童クラブ施設建設工事や電力・ガス・食料品等価格高騰重点支援給付金給付事業の増等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37,510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類似団体平均、全国平均、県平均いずれと比較しても低い状況となって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新型コロナワクチン接種に係る予防接種委託料の減等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6,262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円となっている。また、類似団体平均、全国平均、県平均いずれと比較しても低い状況となっており、前年度決算と比較すると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％減となっている。これは、新型コロナウイルス感染症対策プレミアム商品券発行事業の皆減等によるものである。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13,688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円となっており、類似団体平均、全国平均、県平均いずれと比較しても低い状況となっているが、前年度決算と比較すると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％増となっている。これは、災害対応特殊水槽付消防ポンプ自動車購入事業の皆増や災害対応特殊はしご付消防自動車のオーバーホールなどの自動車修繕の増等によるものである。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41,300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類似団体平均、全国平均、県平均いずれと比較しても低い状況となって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前年度決算と比較しても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総合体育文化センター外壁等改修工事や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岩倉北小学校屋内運動場等複合施設建設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の皆減等によるものである。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財政調整基金については、ごみ処理施設整備により、今後公債費や施設保守費分の増加が見込まれる小牧岩倉衛生組合負担金への対応として毎年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万円を取崩しているが、令和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年度末決算状況を考慮し、１億円取り崩すとともに、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万円を積み立てた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。基金残高は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分子を構成する実質収支が減となったことに加え、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分母を構成する標準財政規模が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となったことにより、前年度比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年度以降、土地取得特別会計を除いたすべての会計で黒字で推移しており、健全な財政運営がなされている。特に一般会計においては５％を超える黒字で推移している。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公共下水道事業会計、介護保険特別会計で黒字比率が微増したものの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、一般会計、上水道事業会計、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国民健康保険特別会計で黒字比率が減少した。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全体では、前年度比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14.94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年度から学校給食センター建設事業等の大型事業の元金償還が始まったことにより悪化していたが、令和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前年度同値の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実質公債費比率の算定に用いる分子構成要素についてみてみると、地方債の元利償還金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が増加したものの、差し引く算入公債費等も増加したため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も前年度同数の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今後は、起債発行額の増加が見込まれることに加えて、公営企業等の地方債に対する繰出金の増加が見込まれ、比率が悪化することが考えられるが、地方債の計画的な発行に努め、健全な財政運営を進める。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将来負担比率は近年減少傾向にあ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算定に用いる分子構成要素についてみてみると、一般会計等に係る地方債の現在高は、償還額が地方債発行額を上回ったことにより減となった。公営企業債等繰入見込額は公共下水道事業会計に対する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借入残高が増となったことにより増加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。組合等負担等見込額は、小牧岩倉衛生組合の借入残高が減となったことにより減少した。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充当可能基金については、財政調整基金や公共施設整備基金の取崩により減少した。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今後は、桜通線街路改良事業、石仏公園整備事業等の都市計画事業、小中学校等屋内運動場空調設備設置工事、五条川小学校統合保育園整備事業等の大規模事業に加えて、昭和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財政調整基金について、ごみ処理施設整備により、今後公債費や施設保守費分の増加が見込まれる小牧岩倉衛生組合負担金の対応として例年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万円を取り崩しているが、年度末決算収支状況を考慮し、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１億円取り崩すとともに、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万円積み立てた。公共施設整備基金について、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五条川小学校区統合保育園整備事業及び放課後子ども環境整備事業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万円を取り崩した。これらにより、基金全体としては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高齢化の進展等による社会保障事業費の増、公共施設再配置計画や公共施設長寿命化計画の推進に向けても経費の増加が見込まれるため、健全な財政運営を堅持しながら、適宜取崩しを行い、決算余剰金の状況を勘案し積立てを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・公共施設整備基金：公共施設の建設、改修及び維持補修</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五条川小学校区統合保育園整備事業及び放課後子ども環境整備事業に充当するため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千円を取り崩した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ことによる減少。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ごみ処理施設整備により、今後公債費や施設保守費分の増加が見込まれる小牧岩倉衛生組合負担金の対応として例年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万円を取り崩しているが、年度末決算収支状況を考慮し、１億円取り崩すとともに、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万円積み立てたことにより減少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年度以降の負担金増に対し、毎年度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年間で５億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万円の取崩しをしていく予定。今後は、標準財政規模の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％を目安に積立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や取崩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を適宜実施していく。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決算余剰金を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億円積み立てた。一方、公債費の償還財源として、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億円を取り崩したことにより、残高は運用益のみによる微増。</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市債の償還の財源に充てるため、基金残高を踏まえ、毎年度当初予算で４億～５億円程度を取り崩す予算を計上し、決算余剰金の状況を勘案し積立てをしていく。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77</v>
      </c>
      <c r="C2" s="178"/>
      <c r="D2" s="179"/>
    </row>
    <row r="3" spans="1:119" ht="18.75" customHeight="1" thickBot="1" x14ac:dyDescent="0.25">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18563367</v>
      </c>
      <c r="BO4" s="449"/>
      <c r="BP4" s="449"/>
      <c r="BQ4" s="449"/>
      <c r="BR4" s="449"/>
      <c r="BS4" s="449"/>
      <c r="BT4" s="449"/>
      <c r="BU4" s="450"/>
      <c r="BV4" s="448">
        <v>18710062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8.5</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17776262</v>
      </c>
      <c r="BO5" s="420"/>
      <c r="BP5" s="420"/>
      <c r="BQ5" s="420"/>
      <c r="BR5" s="420"/>
      <c r="BS5" s="420"/>
      <c r="BT5" s="420"/>
      <c r="BU5" s="421"/>
      <c r="BV5" s="419">
        <v>17704846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91.6</v>
      </c>
      <c r="CU5" s="417"/>
      <c r="CV5" s="417"/>
      <c r="CW5" s="417"/>
      <c r="CX5" s="417"/>
      <c r="CY5" s="417"/>
      <c r="CZ5" s="417"/>
      <c r="DA5" s="418"/>
      <c r="DB5" s="416">
        <v>87.6</v>
      </c>
      <c r="DC5" s="417"/>
      <c r="DD5" s="417"/>
      <c r="DE5" s="417"/>
      <c r="DF5" s="417"/>
      <c r="DG5" s="417"/>
      <c r="DH5" s="417"/>
      <c r="DI5" s="418"/>
    </row>
    <row r="6" spans="1:119" ht="18.75" customHeight="1" x14ac:dyDescent="0.2">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787105</v>
      </c>
      <c r="BO6" s="420"/>
      <c r="BP6" s="420"/>
      <c r="BQ6" s="420"/>
      <c r="BR6" s="420"/>
      <c r="BS6" s="420"/>
      <c r="BT6" s="420"/>
      <c r="BU6" s="421"/>
      <c r="BV6" s="419">
        <v>1005216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89.8</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140257</v>
      </c>
      <c r="BO7" s="420"/>
      <c r="BP7" s="420"/>
      <c r="BQ7" s="420"/>
      <c r="BR7" s="420"/>
      <c r="BS7" s="420"/>
      <c r="BT7" s="420"/>
      <c r="BU7" s="421"/>
      <c r="BV7" s="419">
        <v>126287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10517173</v>
      </c>
      <c r="CU7" s="420"/>
      <c r="CV7" s="420"/>
      <c r="CW7" s="420"/>
      <c r="CX7" s="420"/>
      <c r="CY7" s="420"/>
      <c r="CZ7" s="420"/>
      <c r="DA7" s="421"/>
      <c r="DB7" s="419">
        <v>10304981</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646848</v>
      </c>
      <c r="BO8" s="420"/>
      <c r="BP8" s="420"/>
      <c r="BQ8" s="420"/>
      <c r="BR8" s="420"/>
      <c r="BS8" s="420"/>
      <c r="BT8" s="420"/>
      <c r="BU8" s="421"/>
      <c r="BV8" s="419">
        <v>878929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0.77</v>
      </c>
      <c r="DC8" s="523"/>
      <c r="DD8" s="523"/>
      <c r="DE8" s="523"/>
      <c r="DF8" s="523"/>
      <c r="DG8" s="523"/>
      <c r="DH8" s="523"/>
      <c r="DI8" s="524"/>
    </row>
    <row r="9" spans="1:119" ht="18.75" customHeight="1" thickBot="1" x14ac:dyDescent="0.25">
      <c r="A9" s="177"/>
      <c r="B9" s="551" t="s">
        <v>106</v>
      </c>
      <c r="C9" s="552"/>
      <c r="D9" s="552"/>
      <c r="E9" s="552"/>
      <c r="F9" s="552"/>
      <c r="G9" s="552"/>
      <c r="H9" s="552"/>
      <c r="I9" s="552"/>
      <c r="J9" s="552"/>
      <c r="K9" s="470"/>
      <c r="L9" s="553" t="s">
        <v>107</v>
      </c>
      <c r="M9" s="554"/>
      <c r="N9" s="554"/>
      <c r="O9" s="554"/>
      <c r="P9" s="554"/>
      <c r="Q9" s="555"/>
      <c r="R9" s="556">
        <v>47983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-232081</v>
      </c>
      <c r="BO9" s="420"/>
      <c r="BP9" s="420"/>
      <c r="BQ9" s="420"/>
      <c r="BR9" s="420"/>
      <c r="BS9" s="420"/>
      <c r="BT9" s="420"/>
      <c r="BU9" s="421"/>
      <c r="BV9" s="419">
        <v>-236279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9.1</v>
      </c>
      <c r="CU9" s="417"/>
      <c r="CV9" s="417"/>
      <c r="CW9" s="417"/>
      <c r="CX9" s="417"/>
      <c r="CY9" s="417"/>
      <c r="CZ9" s="417"/>
      <c r="DA9" s="418"/>
      <c r="DB9" s="416">
        <v>8.8000000000000007</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113</v>
      </c>
      <c r="M10" s="376"/>
      <c r="N10" s="376"/>
      <c r="O10" s="376"/>
      <c r="P10" s="376"/>
      <c r="Q10" s="377"/>
      <c r="R10" s="372">
        <v>47562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51688</v>
      </c>
      <c r="BO10" s="420"/>
      <c r="BP10" s="420"/>
      <c r="BQ10" s="420"/>
      <c r="BR10" s="420"/>
      <c r="BS10" s="420"/>
      <c r="BT10" s="420"/>
      <c r="BU10" s="421"/>
      <c r="BV10" s="419">
        <v>251476</v>
      </c>
      <c r="BW10" s="420"/>
      <c r="BX10" s="420"/>
      <c r="BY10" s="420"/>
      <c r="BZ10" s="420"/>
      <c r="CA10" s="420"/>
      <c r="CB10" s="420"/>
      <c r="CC10" s="421"/>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77"/>
      <c r="B12" s="525" t="s">
        <v>123</v>
      </c>
      <c r="C12" s="526"/>
      <c r="D12" s="526"/>
      <c r="E12" s="526"/>
      <c r="F12" s="526"/>
      <c r="G12" s="526"/>
      <c r="H12" s="526"/>
      <c r="I12" s="526"/>
      <c r="J12" s="526"/>
      <c r="K12" s="527"/>
      <c r="L12" s="534" t="s">
        <v>124</v>
      </c>
      <c r="M12" s="535"/>
      <c r="N12" s="535"/>
      <c r="O12" s="535"/>
      <c r="P12" s="535"/>
      <c r="Q12" s="536"/>
      <c r="R12" s="537">
        <v>47839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130</v>
      </c>
      <c r="N13" s="504"/>
      <c r="O13" s="504"/>
      <c r="P13" s="504"/>
      <c r="Q13" s="505"/>
      <c r="R13" s="506">
        <v>44643</v>
      </c>
      <c r="S13" s="507"/>
      <c r="T13" s="507"/>
      <c r="U13" s="507"/>
      <c r="V13" s="508"/>
      <c r="W13" s="509" t="s">
        <v>131</v>
      </c>
      <c r="X13" s="405"/>
      <c r="Y13" s="405"/>
      <c r="Z13" s="405"/>
      <c r="AA13" s="405"/>
      <c r="AB13" s="406"/>
      <c r="AC13" s="372">
        <v>215</v>
      </c>
      <c r="AD13" s="373"/>
      <c r="AE13" s="373"/>
      <c r="AF13" s="373"/>
      <c r="AG13" s="374"/>
      <c r="AH13" s="372">
        <v>239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-280393</v>
      </c>
      <c r="BO13" s="420"/>
      <c r="BP13" s="420"/>
      <c r="BQ13" s="420"/>
      <c r="BR13" s="420"/>
      <c r="BS13" s="420"/>
      <c r="BT13" s="420"/>
      <c r="BU13" s="421"/>
      <c r="BV13" s="419">
        <v>15197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3.8</v>
      </c>
      <c r="CU13" s="417"/>
      <c r="CV13" s="417"/>
      <c r="CW13" s="417"/>
      <c r="CX13" s="417"/>
      <c r="CY13" s="417"/>
      <c r="CZ13" s="417"/>
      <c r="DA13" s="418"/>
      <c r="DB13" s="416">
        <v>3.8</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135</v>
      </c>
      <c r="M14" s="546"/>
      <c r="N14" s="546"/>
      <c r="O14" s="546"/>
      <c r="P14" s="546"/>
      <c r="Q14" s="547"/>
      <c r="R14" s="506">
        <v>47821</v>
      </c>
      <c r="S14" s="507"/>
      <c r="T14" s="507"/>
      <c r="U14" s="507"/>
      <c r="V14" s="508"/>
      <c r="W14" s="510"/>
      <c r="X14" s="408"/>
      <c r="Y14" s="408"/>
      <c r="Z14" s="408"/>
      <c r="AA14" s="408"/>
      <c r="AB14" s="409"/>
      <c r="AC14" s="499">
        <v>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v>
      </c>
      <c r="CU14" s="517"/>
      <c r="CV14" s="517"/>
      <c r="CW14" s="517"/>
      <c r="CX14" s="517"/>
      <c r="CY14" s="517"/>
      <c r="CZ14" s="517"/>
      <c r="DA14" s="518"/>
      <c r="DB14" s="516">
        <v>4.9000000000000004</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130</v>
      </c>
      <c r="N15" s="504"/>
      <c r="O15" s="504"/>
      <c r="P15" s="504"/>
      <c r="Q15" s="505"/>
      <c r="R15" s="506">
        <v>44933</v>
      </c>
      <c r="S15" s="507"/>
      <c r="T15" s="507"/>
      <c r="U15" s="507"/>
      <c r="V15" s="508"/>
      <c r="W15" s="509" t="s">
        <v>137</v>
      </c>
      <c r="X15" s="405"/>
      <c r="Y15" s="405"/>
      <c r="Z15" s="405"/>
      <c r="AA15" s="405"/>
      <c r="AB15" s="406"/>
      <c r="AC15" s="372">
        <v>6345</v>
      </c>
      <c r="AD15" s="373"/>
      <c r="AE15" s="373"/>
      <c r="AF15" s="373"/>
      <c r="AG15" s="374"/>
      <c r="AH15" s="372">
        <v>6613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6374862</v>
      </c>
      <c r="BO15" s="449"/>
      <c r="BP15" s="449"/>
      <c r="BQ15" s="449"/>
      <c r="BR15" s="449"/>
      <c r="BS15" s="449"/>
      <c r="BT15" s="449"/>
      <c r="BU15" s="450"/>
      <c r="BV15" s="448">
        <v>6240782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29.6</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8715751</v>
      </c>
      <c r="BO16" s="420"/>
      <c r="BP16" s="420"/>
      <c r="BQ16" s="420"/>
      <c r="BR16" s="420"/>
      <c r="BS16" s="420"/>
      <c r="BT16" s="420"/>
      <c r="BU16" s="421"/>
      <c r="BV16" s="419">
        <v>8391618</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14891</v>
      </c>
      <c r="AD17" s="373"/>
      <c r="AE17" s="373"/>
      <c r="AF17" s="373"/>
      <c r="AG17" s="374"/>
      <c r="AH17" s="372">
        <v>14525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8059729</v>
      </c>
      <c r="BO17" s="420"/>
      <c r="BP17" s="420"/>
      <c r="BQ17" s="420"/>
      <c r="BR17" s="420"/>
      <c r="BS17" s="420"/>
      <c r="BT17" s="420"/>
      <c r="BU17" s="421"/>
      <c r="BV17" s="419">
        <v>7893297</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147</v>
      </c>
      <c r="C18" s="470"/>
      <c r="D18" s="470"/>
      <c r="E18" s="471"/>
      <c r="F18" s="471"/>
      <c r="G18" s="471"/>
      <c r="H18" s="471"/>
      <c r="I18" s="471"/>
      <c r="J18" s="471"/>
      <c r="K18" s="471"/>
      <c r="L18" s="472">
        <v>10.47</v>
      </c>
      <c r="M18" s="472"/>
      <c r="N18" s="472"/>
      <c r="O18" s="472"/>
      <c r="P18" s="472"/>
      <c r="Q18" s="472"/>
      <c r="R18" s="473"/>
      <c r="S18" s="473"/>
      <c r="T18" s="473"/>
      <c r="U18" s="473"/>
      <c r="V18" s="474"/>
      <c r="W18" s="490"/>
      <c r="X18" s="491"/>
      <c r="Y18" s="491"/>
      <c r="Z18" s="491"/>
      <c r="AA18" s="491"/>
      <c r="AB18" s="515"/>
      <c r="AC18" s="389">
        <v>69.400000000000006</v>
      </c>
      <c r="AD18" s="390"/>
      <c r="AE18" s="390"/>
      <c r="AF18" s="390"/>
      <c r="AG18" s="475"/>
      <c r="AH18" s="389">
        <v>67.900000000000006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9722852</v>
      </c>
      <c r="BO18" s="420"/>
      <c r="BP18" s="420"/>
      <c r="BQ18" s="420"/>
      <c r="BR18" s="420"/>
      <c r="BS18" s="420"/>
      <c r="BT18" s="420"/>
      <c r="BU18" s="421"/>
      <c r="BV18" s="419">
        <v>9220805</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149</v>
      </c>
      <c r="C19" s="470"/>
      <c r="D19" s="470"/>
      <c r="E19" s="471"/>
      <c r="F19" s="471"/>
      <c r="G19" s="471"/>
      <c r="H19" s="471"/>
      <c r="I19" s="471"/>
      <c r="J19" s="471"/>
      <c r="K19" s="471"/>
      <c r="L19" s="479">
        <v>4583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13557374</v>
      </c>
      <c r="BO19" s="420"/>
      <c r="BP19" s="420"/>
      <c r="BQ19" s="420"/>
      <c r="BR19" s="420"/>
      <c r="BS19" s="420"/>
      <c r="BT19" s="420"/>
      <c r="BU19" s="421"/>
      <c r="BV19" s="419">
        <v>13351527</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151</v>
      </c>
      <c r="C20" s="470"/>
      <c r="D20" s="470"/>
      <c r="E20" s="471"/>
      <c r="F20" s="471"/>
      <c r="G20" s="471"/>
      <c r="H20" s="471"/>
      <c r="I20" s="471"/>
      <c r="J20" s="471"/>
      <c r="K20" s="471"/>
      <c r="L20" s="479">
        <v>21498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9856028</v>
      </c>
      <c r="BO22" s="449"/>
      <c r="BP22" s="449"/>
      <c r="BQ22" s="449"/>
      <c r="BR22" s="449"/>
      <c r="BS22" s="449"/>
      <c r="BT22" s="449"/>
      <c r="BU22" s="450"/>
      <c r="BV22" s="448">
        <v>10742335</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8420309</v>
      </c>
      <c r="BO23" s="420"/>
      <c r="BP23" s="420"/>
      <c r="BQ23" s="420"/>
      <c r="BR23" s="420"/>
      <c r="BS23" s="420"/>
      <c r="BT23" s="420"/>
      <c r="BU23" s="421"/>
      <c r="BV23" s="419">
        <v>9092450</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161</v>
      </c>
      <c r="F24" s="376"/>
      <c r="G24" s="376"/>
      <c r="H24" s="376"/>
      <c r="I24" s="376"/>
      <c r="J24" s="376"/>
      <c r="K24" s="377"/>
      <c r="L24" s="372">
        <v>1</v>
      </c>
      <c r="M24" s="373"/>
      <c r="N24" s="373"/>
      <c r="O24" s="373"/>
      <c r="P24" s="374"/>
      <c r="Q24" s="372">
        <v>9890</v>
      </c>
      <c r="R24" s="373"/>
      <c r="S24" s="373"/>
      <c r="T24" s="373"/>
      <c r="U24" s="373"/>
      <c r="V24" s="374"/>
      <c r="W24" s="462"/>
      <c r="X24" s="399"/>
      <c r="Y24" s="400"/>
      <c r="Z24" s="375" t="s">
        <v>162</v>
      </c>
      <c r="AA24" s="376"/>
      <c r="AB24" s="376"/>
      <c r="AC24" s="376"/>
      <c r="AD24" s="376"/>
      <c r="AE24" s="376"/>
      <c r="AF24" s="376"/>
      <c r="AG24" s="377"/>
      <c r="AH24" s="372">
        <v>371</v>
      </c>
      <c r="AI24" s="373"/>
      <c r="AJ24" s="373"/>
      <c r="AK24" s="373"/>
      <c r="AL24" s="374"/>
      <c r="AM24" s="372">
        <v>1113000</v>
      </c>
      <c r="AN24" s="373"/>
      <c r="AO24" s="373"/>
      <c r="AP24" s="373"/>
      <c r="AQ24" s="373"/>
      <c r="AR24" s="374"/>
      <c r="AS24" s="372">
        <v>3000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3036131</v>
      </c>
      <c r="BO24" s="420"/>
      <c r="BP24" s="420"/>
      <c r="BQ24" s="420"/>
      <c r="BR24" s="420"/>
      <c r="BS24" s="420"/>
      <c r="BT24" s="420"/>
      <c r="BU24" s="421"/>
      <c r="BV24" s="419">
        <v>3354281</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164</v>
      </c>
      <c r="F25" s="376"/>
      <c r="G25" s="376"/>
      <c r="H25" s="376"/>
      <c r="I25" s="376"/>
      <c r="J25" s="376"/>
      <c r="K25" s="377"/>
      <c r="L25" s="372">
        <v>1</v>
      </c>
      <c r="M25" s="373"/>
      <c r="N25" s="373"/>
      <c r="O25" s="373"/>
      <c r="P25" s="374"/>
      <c r="Q25" s="372">
        <v>8160</v>
      </c>
      <c r="R25" s="373"/>
      <c r="S25" s="373"/>
      <c r="T25" s="373"/>
      <c r="U25" s="373"/>
      <c r="V25" s="374"/>
      <c r="W25" s="462"/>
      <c r="X25" s="399"/>
      <c r="Y25" s="400"/>
      <c r="Z25" s="375" t="s">
        <v>165</v>
      </c>
      <c r="AA25" s="376"/>
      <c r="AB25" s="376"/>
      <c r="AC25" s="376"/>
      <c r="AD25" s="376"/>
      <c r="AE25" s="376"/>
      <c r="AF25" s="376"/>
      <c r="AG25" s="377"/>
      <c r="AH25" s="372">
        <v>57</v>
      </c>
      <c r="AI25" s="373"/>
      <c r="AJ25" s="373"/>
      <c r="AK25" s="373"/>
      <c r="AL25" s="374"/>
      <c r="AM25" s="372">
        <v>164787</v>
      </c>
      <c r="AN25" s="373"/>
      <c r="AO25" s="373"/>
      <c r="AP25" s="373"/>
      <c r="AQ25" s="373"/>
      <c r="AR25" s="374"/>
      <c r="AS25" s="372">
        <v>2891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2425165</v>
      </c>
      <c r="BO25" s="449"/>
      <c r="BP25" s="449"/>
      <c r="BQ25" s="449"/>
      <c r="BR25" s="449"/>
      <c r="BS25" s="449"/>
      <c r="BT25" s="449"/>
      <c r="BU25" s="450"/>
      <c r="BV25" s="448">
        <v>1778387</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167</v>
      </c>
      <c r="F26" s="376"/>
      <c r="G26" s="376"/>
      <c r="H26" s="376"/>
      <c r="I26" s="376"/>
      <c r="J26" s="376"/>
      <c r="K26" s="377"/>
      <c r="L26" s="372">
        <v>1</v>
      </c>
      <c r="M26" s="373"/>
      <c r="N26" s="373"/>
      <c r="O26" s="373"/>
      <c r="P26" s="374"/>
      <c r="Q26" s="372">
        <v>7160</v>
      </c>
      <c r="R26" s="373"/>
      <c r="S26" s="373"/>
      <c r="T26" s="373"/>
      <c r="U26" s="373"/>
      <c r="V26" s="374"/>
      <c r="W26" s="462"/>
      <c r="X26" s="399"/>
      <c r="Y26" s="400"/>
      <c r="Z26" s="375" t="s">
        <v>168</v>
      </c>
      <c r="AA26" s="430"/>
      <c r="AB26" s="430"/>
      <c r="AC26" s="430"/>
      <c r="AD26" s="430"/>
      <c r="AE26" s="430"/>
      <c r="AF26" s="430"/>
      <c r="AG26" s="431"/>
      <c r="AH26" s="372">
        <v>23</v>
      </c>
      <c r="AI26" s="373"/>
      <c r="AJ26" s="373"/>
      <c r="AK26" s="373"/>
      <c r="AL26" s="374"/>
      <c r="AM26" s="372">
        <v>74796</v>
      </c>
      <c r="AN26" s="373"/>
      <c r="AO26" s="373"/>
      <c r="AP26" s="373"/>
      <c r="AQ26" s="373"/>
      <c r="AR26" s="374"/>
      <c r="AS26" s="372">
        <v>3252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170</v>
      </c>
      <c r="F27" s="376"/>
      <c r="G27" s="376"/>
      <c r="H27" s="376"/>
      <c r="I27" s="376"/>
      <c r="J27" s="376"/>
      <c r="K27" s="377"/>
      <c r="L27" s="372">
        <v>1</v>
      </c>
      <c r="M27" s="373"/>
      <c r="N27" s="373"/>
      <c r="O27" s="373"/>
      <c r="P27" s="374"/>
      <c r="Q27" s="372">
        <v>5120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926609</v>
      </c>
      <c r="BO27" s="454"/>
      <c r="BP27" s="454"/>
      <c r="BQ27" s="454"/>
      <c r="BR27" s="454"/>
      <c r="BS27" s="454"/>
      <c r="BT27" s="454"/>
      <c r="BU27" s="455"/>
      <c r="BV27" s="453">
        <v>926336</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173</v>
      </c>
      <c r="F28" s="376"/>
      <c r="G28" s="376"/>
      <c r="H28" s="376"/>
      <c r="I28" s="376"/>
      <c r="J28" s="376"/>
      <c r="K28" s="377"/>
      <c r="L28" s="372">
        <v>1</v>
      </c>
      <c r="M28" s="373"/>
      <c r="N28" s="373"/>
      <c r="O28" s="373"/>
      <c r="P28" s="374"/>
      <c r="Q28" s="372">
        <v>4620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1461183</v>
      </c>
      <c r="BO28" s="449"/>
      <c r="BP28" s="449"/>
      <c r="BQ28" s="449"/>
      <c r="BR28" s="449"/>
      <c r="BS28" s="449"/>
      <c r="BT28" s="449"/>
      <c r="BU28" s="450"/>
      <c r="BV28" s="448">
        <v>1509495</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176</v>
      </c>
      <c r="F29" s="376"/>
      <c r="G29" s="376"/>
      <c r="H29" s="376"/>
      <c r="I29" s="376"/>
      <c r="J29" s="376"/>
      <c r="K29" s="377"/>
      <c r="L29" s="372">
        <v>13</v>
      </c>
      <c r="M29" s="373"/>
      <c r="N29" s="373"/>
      <c r="O29" s="373"/>
      <c r="P29" s="374"/>
      <c r="Q29" s="372">
        <v>4310</v>
      </c>
      <c r="R29" s="373"/>
      <c r="S29" s="373"/>
      <c r="T29" s="373"/>
      <c r="U29" s="373"/>
      <c r="V29" s="374"/>
      <c r="W29" s="463"/>
      <c r="X29" s="464"/>
      <c r="Y29" s="465"/>
      <c r="Z29" s="375" t="s">
        <v>177</v>
      </c>
      <c r="AA29" s="376"/>
      <c r="AB29" s="376"/>
      <c r="AC29" s="376"/>
      <c r="AD29" s="376"/>
      <c r="AE29" s="376"/>
      <c r="AF29" s="376"/>
      <c r="AG29" s="377"/>
      <c r="AH29" s="372">
        <v>371</v>
      </c>
      <c r="AI29" s="373"/>
      <c r="AJ29" s="373"/>
      <c r="AK29" s="373"/>
      <c r="AL29" s="374"/>
      <c r="AM29" s="372">
        <v>1113000</v>
      </c>
      <c r="AN29" s="373"/>
      <c r="AO29" s="373"/>
      <c r="AP29" s="373"/>
      <c r="AQ29" s="373"/>
      <c r="AR29" s="374"/>
      <c r="AS29" s="372">
        <v>3000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718172</v>
      </c>
      <c r="BO29" s="420"/>
      <c r="BP29" s="420"/>
      <c r="BQ29" s="420"/>
      <c r="BR29" s="420"/>
      <c r="BS29" s="420"/>
      <c r="BT29" s="420"/>
      <c r="BU29" s="421"/>
      <c r="BV29" s="419">
        <v>717285</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1012689</v>
      </c>
      <c r="BO30" s="454"/>
      <c r="BP30" s="454"/>
      <c r="BQ30" s="454"/>
      <c r="BR30" s="454"/>
      <c r="BS30" s="454"/>
      <c r="BT30" s="454"/>
      <c r="BU30" s="455"/>
      <c r="BV30" s="453">
        <v>1073695</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小牧岩倉衛生組合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77"/>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10</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11</v>
      </c>
      <c r="BX37" s="367"/>
      <c r="BY37" s="368" t="str">
        <f>IF('各会計、関係団体の財政状況及び健全化判断比率'!B71="","",'各会計、関係団体の財政状況及び健全化判断比率'!B71)</f>
        <v>愛北広域事務組合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12</v>
      </c>
      <c r="BX38" s="367"/>
      <c r="BY38" s="368" t="str">
        <f>IF('各会計、関係団体の財政状況及び健全化判断比率'!B72="","",'各会計、関係団体の財政状況及び健全化判断比率'!B72)</f>
        <v>愛知県市町村職員退職手当組合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8T+lQdxMgzlanXUPKvB57UBefOnQqA58fEiUpWrlLZ+CNgmIg4mptWG/+TRc84Ts5YVSmmyxfDBpHBcWFgPNQ==" saltValue="fBMaFrUgddWmHX1RFcDE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7049826</v>
      </c>
      <c r="S5" s="674"/>
      <c r="T5" s="674"/>
      <c r="U5" s="674"/>
      <c r="V5" s="674"/>
      <c r="W5" s="674"/>
      <c r="X5" s="674"/>
      <c r="Y5" s="702"/>
      <c r="Z5" s="715">
        <v>38</v>
      </c>
      <c r="AA5" s="715"/>
      <c r="AB5" s="715"/>
      <c r="AC5" s="715"/>
      <c r="AD5" s="716">
        <v>6513446</v>
      </c>
      <c r="AE5" s="716"/>
      <c r="AF5" s="716"/>
      <c r="AG5" s="716"/>
      <c r="AH5" s="716"/>
      <c r="AI5" s="716"/>
      <c r="AJ5" s="716"/>
      <c r="AK5" s="716"/>
      <c r="AL5" s="703">
        <v>62</v>
      </c>
      <c r="AM5" s="685"/>
      <c r="AN5" s="685"/>
      <c r="AO5" s="704"/>
      <c r="AP5" s="676" t="s">
        <v>216</v>
      </c>
      <c r="AQ5" s="677"/>
      <c r="AR5" s="677"/>
      <c r="AS5" s="677"/>
      <c r="AT5" s="677"/>
      <c r="AU5" s="677"/>
      <c r="AV5" s="677"/>
      <c r="AW5" s="677"/>
      <c r="AX5" s="677"/>
      <c r="AY5" s="677"/>
      <c r="AZ5" s="677"/>
      <c r="BA5" s="677"/>
      <c r="BB5" s="677"/>
      <c r="BC5" s="677"/>
      <c r="BD5" s="677"/>
      <c r="BE5" s="677"/>
      <c r="BF5" s="678"/>
      <c r="BG5" s="621">
        <v>6513446</v>
      </c>
      <c r="BH5" s="622"/>
      <c r="BI5" s="622"/>
      <c r="BJ5" s="622"/>
      <c r="BK5" s="622"/>
      <c r="BL5" s="622"/>
      <c r="BM5" s="622"/>
      <c r="BN5" s="623"/>
      <c r="BO5" s="659">
        <v>92.4</v>
      </c>
      <c r="BP5" s="659"/>
      <c r="BQ5" s="659"/>
      <c r="BR5" s="659"/>
      <c r="BS5" s="660">
        <v>34543</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120549</v>
      </c>
      <c r="S6" s="622"/>
      <c r="T6" s="622"/>
      <c r="U6" s="622"/>
      <c r="V6" s="622"/>
      <c r="W6" s="622"/>
      <c r="X6" s="622"/>
      <c r="Y6" s="623"/>
      <c r="Z6" s="659">
        <v>0.6</v>
      </c>
      <c r="AA6" s="659"/>
      <c r="AB6" s="659"/>
      <c r="AC6" s="659"/>
      <c r="AD6" s="660">
        <v>120549</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6513446</v>
      </c>
      <c r="BH6" s="622"/>
      <c r="BI6" s="622"/>
      <c r="BJ6" s="622"/>
      <c r="BK6" s="622"/>
      <c r="BL6" s="622"/>
      <c r="BM6" s="622"/>
      <c r="BN6" s="623"/>
      <c r="BO6" s="659">
        <v>92.4</v>
      </c>
      <c r="BP6" s="659"/>
      <c r="BQ6" s="659"/>
      <c r="BR6" s="659"/>
      <c r="BS6" s="660">
        <v>34543</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181591</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181572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3190</v>
      </c>
      <c r="S7" s="622"/>
      <c r="T7" s="622"/>
      <c r="U7" s="622"/>
      <c r="V7" s="622"/>
      <c r="W7" s="622"/>
      <c r="X7" s="622"/>
      <c r="Y7" s="623"/>
      <c r="Z7" s="659">
        <v>0</v>
      </c>
      <c r="AA7" s="659"/>
      <c r="AB7" s="659"/>
      <c r="AC7" s="659"/>
      <c r="AD7" s="660">
        <v>3190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3223782</v>
      </c>
      <c r="BH7" s="622"/>
      <c r="BI7" s="622"/>
      <c r="BJ7" s="622"/>
      <c r="BK7" s="622"/>
      <c r="BL7" s="622"/>
      <c r="BM7" s="622"/>
      <c r="BN7" s="623"/>
      <c r="BO7" s="659">
        <v>45.7</v>
      </c>
      <c r="BP7" s="659"/>
      <c r="BQ7" s="659"/>
      <c r="BR7" s="659"/>
      <c r="BS7" s="660">
        <v>34543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2148686</v>
      </c>
      <c r="CS7" s="622"/>
      <c r="CT7" s="622"/>
      <c r="CU7" s="622"/>
      <c r="CV7" s="622"/>
      <c r="CW7" s="622"/>
      <c r="CX7" s="622"/>
      <c r="CY7" s="623"/>
      <c r="CZ7" s="659">
        <v>12.1</v>
      </c>
      <c r="DA7" s="659"/>
      <c r="DB7" s="659"/>
      <c r="DC7" s="659"/>
      <c r="DD7" s="627">
        <v>107850</v>
      </c>
      <c r="DE7" s="622"/>
      <c r="DF7" s="622"/>
      <c r="DG7" s="622"/>
      <c r="DH7" s="622"/>
      <c r="DI7" s="622"/>
      <c r="DJ7" s="622"/>
      <c r="DK7" s="622"/>
      <c r="DL7" s="622"/>
      <c r="DM7" s="622"/>
      <c r="DN7" s="622"/>
      <c r="DO7" s="622"/>
      <c r="DP7" s="623"/>
      <c r="DQ7" s="627">
        <v>1908867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66379</v>
      </c>
      <c r="S8" s="622"/>
      <c r="T8" s="622"/>
      <c r="U8" s="622"/>
      <c r="V8" s="622"/>
      <c r="W8" s="622"/>
      <c r="X8" s="622"/>
      <c r="Y8" s="623"/>
      <c r="Z8" s="659">
        <v>0.4</v>
      </c>
      <c r="AA8" s="659"/>
      <c r="AB8" s="659"/>
      <c r="AC8" s="659"/>
      <c r="AD8" s="660">
        <v>66379</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90506</v>
      </c>
      <c r="BH8" s="622"/>
      <c r="BI8" s="622"/>
      <c r="BJ8" s="622"/>
      <c r="BK8" s="622"/>
      <c r="BL8" s="622"/>
      <c r="BM8" s="622"/>
      <c r="BN8" s="623"/>
      <c r="BO8" s="659">
        <v>1.3</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8039723</v>
      </c>
      <c r="CS8" s="622"/>
      <c r="CT8" s="622"/>
      <c r="CU8" s="622"/>
      <c r="CV8" s="622"/>
      <c r="CW8" s="622"/>
      <c r="CX8" s="622"/>
      <c r="CY8" s="623"/>
      <c r="CZ8" s="659">
        <v>45.2</v>
      </c>
      <c r="DA8" s="659"/>
      <c r="DB8" s="659"/>
      <c r="DC8" s="659"/>
      <c r="DD8" s="627">
        <v>387002</v>
      </c>
      <c r="DE8" s="622"/>
      <c r="DF8" s="622"/>
      <c r="DG8" s="622"/>
      <c r="DH8" s="622"/>
      <c r="DI8" s="622"/>
      <c r="DJ8" s="622"/>
      <c r="DK8" s="622"/>
      <c r="DL8" s="622"/>
      <c r="DM8" s="622"/>
      <c r="DN8" s="622"/>
      <c r="DO8" s="622"/>
      <c r="DP8" s="623"/>
      <c r="DQ8" s="627">
        <v>4573263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68543</v>
      </c>
      <c r="S9" s="622"/>
      <c r="T9" s="622"/>
      <c r="U9" s="622"/>
      <c r="V9" s="622"/>
      <c r="W9" s="622"/>
      <c r="X9" s="622"/>
      <c r="Y9" s="623"/>
      <c r="Z9" s="659">
        <v>0.4</v>
      </c>
      <c r="AA9" s="659"/>
      <c r="AB9" s="659"/>
      <c r="AC9" s="659"/>
      <c r="AD9" s="660">
        <v>68543</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2877016</v>
      </c>
      <c r="BH9" s="622"/>
      <c r="BI9" s="622"/>
      <c r="BJ9" s="622"/>
      <c r="BK9" s="622"/>
      <c r="BL9" s="622"/>
      <c r="BM9" s="622"/>
      <c r="BN9" s="623"/>
      <c r="BO9" s="659">
        <v>40.799999999999997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1794450</v>
      </c>
      <c r="CS9" s="622"/>
      <c r="CT9" s="622"/>
      <c r="CU9" s="622"/>
      <c r="CV9" s="622"/>
      <c r="CW9" s="622"/>
      <c r="CX9" s="622"/>
      <c r="CY9" s="623"/>
      <c r="CZ9" s="659">
        <v>10.1</v>
      </c>
      <c r="DA9" s="659"/>
      <c r="DB9" s="659"/>
      <c r="DC9" s="659"/>
      <c r="DD9" s="627">
        <v>13050</v>
      </c>
      <c r="DE9" s="622"/>
      <c r="DF9" s="622"/>
      <c r="DG9" s="622"/>
      <c r="DH9" s="622"/>
      <c r="DI9" s="622"/>
      <c r="DJ9" s="622"/>
      <c r="DK9" s="622"/>
      <c r="DL9" s="622"/>
      <c r="DM9" s="622"/>
      <c r="DN9" s="622"/>
      <c r="DO9" s="622"/>
      <c r="DP9" s="623"/>
      <c r="DQ9" s="627">
        <v>1482555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107228</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640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150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1115181</v>
      </c>
      <c r="S11" s="622"/>
      <c r="T11" s="622"/>
      <c r="U11" s="622"/>
      <c r="V11" s="622"/>
      <c r="W11" s="622"/>
      <c r="X11" s="622"/>
      <c r="Y11" s="623"/>
      <c r="Z11" s="624">
        <v>6</v>
      </c>
      <c r="AA11" s="625"/>
      <c r="AB11" s="625"/>
      <c r="AC11" s="626"/>
      <c r="AD11" s="627">
        <v>1115181</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149032</v>
      </c>
      <c r="BH11" s="622"/>
      <c r="BI11" s="622"/>
      <c r="BJ11" s="622"/>
      <c r="BK11" s="622"/>
      <c r="BL11" s="622"/>
      <c r="BM11" s="622"/>
      <c r="BN11" s="623"/>
      <c r="BO11" s="659">
        <v>2.1</v>
      </c>
      <c r="BP11" s="659"/>
      <c r="BQ11" s="659"/>
      <c r="BR11" s="659"/>
      <c r="BS11" s="660">
        <v>34543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164458</v>
      </c>
      <c r="CS11" s="622"/>
      <c r="CT11" s="622"/>
      <c r="CU11" s="622"/>
      <c r="CV11" s="622"/>
      <c r="CW11" s="622"/>
      <c r="CX11" s="622"/>
      <c r="CY11" s="623"/>
      <c r="CZ11" s="659">
        <v>0.9</v>
      </c>
      <c r="DA11" s="659"/>
      <c r="DB11" s="659"/>
      <c r="DC11" s="659"/>
      <c r="DD11" s="627">
        <v>64627</v>
      </c>
      <c r="DE11" s="622"/>
      <c r="DF11" s="622"/>
      <c r="DG11" s="622"/>
      <c r="DH11" s="622"/>
      <c r="DI11" s="622"/>
      <c r="DJ11" s="622"/>
      <c r="DK11" s="622"/>
      <c r="DL11" s="622"/>
      <c r="DM11" s="622"/>
      <c r="DN11" s="622"/>
      <c r="DO11" s="622"/>
      <c r="DP11" s="623"/>
      <c r="DQ11" s="627">
        <v>120105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2887109</v>
      </c>
      <c r="BH12" s="622"/>
      <c r="BI12" s="622"/>
      <c r="BJ12" s="622"/>
      <c r="BK12" s="622"/>
      <c r="BL12" s="622"/>
      <c r="BM12" s="622"/>
      <c r="BN12" s="623"/>
      <c r="BO12" s="659">
        <v>41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299560</v>
      </c>
      <c r="CS12" s="622"/>
      <c r="CT12" s="622"/>
      <c r="CU12" s="622"/>
      <c r="CV12" s="622"/>
      <c r="CW12" s="622"/>
      <c r="CX12" s="622"/>
      <c r="CY12" s="623"/>
      <c r="CZ12" s="659">
        <v>1.7</v>
      </c>
      <c r="DA12" s="659"/>
      <c r="DB12" s="659"/>
      <c r="DC12" s="659"/>
      <c r="DD12" s="627" t="s">
        <v>122</v>
      </c>
      <c r="DE12" s="622"/>
      <c r="DF12" s="622"/>
      <c r="DG12" s="622"/>
      <c r="DH12" s="622"/>
      <c r="DI12" s="622"/>
      <c r="DJ12" s="622"/>
      <c r="DK12" s="622"/>
      <c r="DL12" s="622"/>
      <c r="DM12" s="622"/>
      <c r="DN12" s="622"/>
      <c r="DO12" s="622"/>
      <c r="DP12" s="623"/>
      <c r="DQ12" s="627">
        <v>138202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2883880</v>
      </c>
      <c r="BH13" s="622"/>
      <c r="BI13" s="622"/>
      <c r="BJ13" s="622"/>
      <c r="BK13" s="622"/>
      <c r="BL13" s="622"/>
      <c r="BM13" s="622"/>
      <c r="BN13" s="623"/>
      <c r="BO13" s="659">
        <v>40.9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1287776</v>
      </c>
      <c r="CS13" s="622"/>
      <c r="CT13" s="622"/>
      <c r="CU13" s="622"/>
      <c r="CV13" s="622"/>
      <c r="CW13" s="622"/>
      <c r="CX13" s="622"/>
      <c r="CY13" s="623"/>
      <c r="CZ13" s="659">
        <v>7.2</v>
      </c>
      <c r="DA13" s="659"/>
      <c r="DB13" s="659"/>
      <c r="DC13" s="659"/>
      <c r="DD13" s="627">
        <v>297229</v>
      </c>
      <c r="DE13" s="622"/>
      <c r="DF13" s="622"/>
      <c r="DG13" s="622"/>
      <c r="DH13" s="622"/>
      <c r="DI13" s="622"/>
      <c r="DJ13" s="622"/>
      <c r="DK13" s="622"/>
      <c r="DL13" s="622"/>
      <c r="DM13" s="622"/>
      <c r="DN13" s="622"/>
      <c r="DO13" s="622"/>
      <c r="DP13" s="623"/>
      <c r="DQ13" s="627">
        <v>1181036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234</v>
      </c>
      <c r="S14" s="622"/>
      <c r="T14" s="622"/>
      <c r="U14" s="622"/>
      <c r="V14" s="622"/>
      <c r="W14" s="622"/>
      <c r="X14" s="622"/>
      <c r="Y14" s="623"/>
      <c r="Z14" s="659">
        <v>0</v>
      </c>
      <c r="AA14" s="659"/>
      <c r="AB14" s="659"/>
      <c r="AC14" s="659"/>
      <c r="AD14" s="660">
        <v>234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101797</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654840</v>
      </c>
      <c r="CS14" s="622"/>
      <c r="CT14" s="622"/>
      <c r="CU14" s="622"/>
      <c r="CV14" s="622"/>
      <c r="CW14" s="622"/>
      <c r="CX14" s="622"/>
      <c r="CY14" s="623"/>
      <c r="CZ14" s="659">
        <v>3.7</v>
      </c>
      <c r="DA14" s="659"/>
      <c r="DB14" s="659"/>
      <c r="DC14" s="659"/>
      <c r="DD14" s="627">
        <v>78233</v>
      </c>
      <c r="DE14" s="622"/>
      <c r="DF14" s="622"/>
      <c r="DG14" s="622"/>
      <c r="DH14" s="622"/>
      <c r="DI14" s="622"/>
      <c r="DJ14" s="622"/>
      <c r="DK14" s="622"/>
      <c r="DL14" s="622"/>
      <c r="DM14" s="622"/>
      <c r="DN14" s="622"/>
      <c r="DO14" s="622"/>
      <c r="DP14" s="623"/>
      <c r="DQ14" s="627">
        <v>622758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300758</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1975755</v>
      </c>
      <c r="CS15" s="622"/>
      <c r="CT15" s="622"/>
      <c r="CU15" s="622"/>
      <c r="CV15" s="622"/>
      <c r="CW15" s="622"/>
      <c r="CX15" s="622"/>
      <c r="CY15" s="623"/>
      <c r="CZ15" s="659">
        <v>11.1</v>
      </c>
      <c r="DA15" s="659"/>
      <c r="DB15" s="659"/>
      <c r="DC15" s="659"/>
      <c r="DD15" s="627">
        <v>303833</v>
      </c>
      <c r="DE15" s="622"/>
      <c r="DF15" s="622"/>
      <c r="DG15" s="622"/>
      <c r="DH15" s="622"/>
      <c r="DI15" s="622"/>
      <c r="DJ15" s="622"/>
      <c r="DK15" s="622"/>
      <c r="DL15" s="622"/>
      <c r="DM15" s="622"/>
      <c r="DN15" s="622"/>
      <c r="DO15" s="622"/>
      <c r="DP15" s="623"/>
      <c r="DQ15" s="627">
        <v>1332978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29275</v>
      </c>
      <c r="S16" s="622"/>
      <c r="T16" s="622"/>
      <c r="U16" s="622"/>
      <c r="V16" s="622"/>
      <c r="W16" s="622"/>
      <c r="X16" s="622"/>
      <c r="Y16" s="623"/>
      <c r="Z16" s="659">
        <v>0.2</v>
      </c>
      <c r="AA16" s="659"/>
      <c r="AB16" s="659"/>
      <c r="AC16" s="659"/>
      <c r="AD16" s="660">
        <v>29275</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109064</v>
      </c>
      <c r="S17" s="622"/>
      <c r="T17" s="622"/>
      <c r="U17" s="622"/>
      <c r="V17" s="622"/>
      <c r="W17" s="622"/>
      <c r="X17" s="622"/>
      <c r="Y17" s="623"/>
      <c r="Z17" s="659">
        <v>0.6</v>
      </c>
      <c r="AA17" s="659"/>
      <c r="AB17" s="659"/>
      <c r="AC17" s="659"/>
      <c r="AD17" s="660">
        <v>109064</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1228783</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1228783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60657</v>
      </c>
      <c r="S18" s="622"/>
      <c r="T18" s="622"/>
      <c r="U18" s="622"/>
      <c r="V18" s="622"/>
      <c r="W18" s="622"/>
      <c r="X18" s="622"/>
      <c r="Y18" s="623"/>
      <c r="Z18" s="659">
        <v>0.3</v>
      </c>
      <c r="AA18" s="659"/>
      <c r="AB18" s="659"/>
      <c r="AC18" s="659"/>
      <c r="AD18" s="660">
        <v>60657</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56147</v>
      </c>
      <c r="S19" s="622"/>
      <c r="T19" s="622"/>
      <c r="U19" s="622"/>
      <c r="V19" s="622"/>
      <c r="W19" s="622"/>
      <c r="X19" s="622"/>
      <c r="Y19" s="623"/>
      <c r="Z19" s="659">
        <v>0.3</v>
      </c>
      <c r="AA19" s="659"/>
      <c r="AB19" s="659"/>
      <c r="AC19" s="659"/>
      <c r="AD19" s="660">
        <v>56147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536380</v>
      </c>
      <c r="BH19" s="622"/>
      <c r="BI19" s="622"/>
      <c r="BJ19" s="622"/>
      <c r="BK19" s="622"/>
      <c r="BL19" s="622"/>
      <c r="BM19" s="622"/>
      <c r="BN19" s="623"/>
      <c r="BO19" s="659">
        <v>7.6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4510</v>
      </c>
      <c r="S20" s="622"/>
      <c r="T20" s="622"/>
      <c r="U20" s="622"/>
      <c r="V20" s="622"/>
      <c r="W20" s="622"/>
      <c r="X20" s="622"/>
      <c r="Y20" s="623"/>
      <c r="Z20" s="659">
        <v>0</v>
      </c>
      <c r="AA20" s="659"/>
      <c r="AB20" s="659"/>
      <c r="AC20" s="659"/>
      <c r="AD20" s="660">
        <v>4510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536380</v>
      </c>
      <c r="BH20" s="622"/>
      <c r="BI20" s="622"/>
      <c r="BJ20" s="622"/>
      <c r="BK20" s="622"/>
      <c r="BL20" s="622"/>
      <c r="BM20" s="622"/>
      <c r="BN20" s="623"/>
      <c r="BO20" s="659">
        <v>7.6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17776262</v>
      </c>
      <c r="CS20" s="622"/>
      <c r="CT20" s="622"/>
      <c r="CU20" s="622"/>
      <c r="CV20" s="622"/>
      <c r="CW20" s="622"/>
      <c r="CX20" s="622"/>
      <c r="CY20" s="623"/>
      <c r="CZ20" s="659">
        <v>100</v>
      </c>
      <c r="DA20" s="659"/>
      <c r="DB20" s="659"/>
      <c r="DC20" s="659"/>
      <c r="DD20" s="627">
        <v>1251824</v>
      </c>
      <c r="DE20" s="622"/>
      <c r="DF20" s="622"/>
      <c r="DG20" s="622"/>
      <c r="DH20" s="622"/>
      <c r="DI20" s="622"/>
      <c r="DJ20" s="622"/>
      <c r="DK20" s="622"/>
      <c r="DL20" s="622"/>
      <c r="DM20" s="622"/>
      <c r="DN20" s="622"/>
      <c r="DO20" s="622"/>
      <c r="DP20" s="623"/>
      <c r="DQ20" s="627">
        <v>12770269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2519676</v>
      </c>
      <c r="S21" s="622"/>
      <c r="T21" s="622"/>
      <c r="U21" s="622"/>
      <c r="V21" s="622"/>
      <c r="W21" s="622"/>
      <c r="X21" s="622"/>
      <c r="Y21" s="623"/>
      <c r="Z21" s="659">
        <v>13.6</v>
      </c>
      <c r="AA21" s="659"/>
      <c r="AB21" s="659"/>
      <c r="AC21" s="659"/>
      <c r="AD21" s="660">
        <v>2343205</v>
      </c>
      <c r="AE21" s="660"/>
      <c r="AF21" s="660"/>
      <c r="AG21" s="660"/>
      <c r="AH21" s="660"/>
      <c r="AI21" s="660"/>
      <c r="AJ21" s="660"/>
      <c r="AK21" s="660"/>
      <c r="AL21" s="624">
        <v>22.3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2343205</v>
      </c>
      <c r="S22" s="622"/>
      <c r="T22" s="622"/>
      <c r="U22" s="622"/>
      <c r="V22" s="622"/>
      <c r="W22" s="622"/>
      <c r="X22" s="622"/>
      <c r="Y22" s="623"/>
      <c r="Z22" s="659">
        <v>12.6</v>
      </c>
      <c r="AA22" s="659"/>
      <c r="AB22" s="659"/>
      <c r="AC22" s="659"/>
      <c r="AD22" s="660">
        <v>2343205</v>
      </c>
      <c r="AE22" s="660"/>
      <c r="AF22" s="660"/>
      <c r="AG22" s="660"/>
      <c r="AH22" s="660"/>
      <c r="AI22" s="660"/>
      <c r="AJ22" s="660"/>
      <c r="AK22" s="660"/>
      <c r="AL22" s="624">
        <v>22.3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176471</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536380</v>
      </c>
      <c r="BH23" s="622"/>
      <c r="BI23" s="622"/>
      <c r="BJ23" s="622"/>
      <c r="BK23" s="622"/>
      <c r="BL23" s="622"/>
      <c r="BM23" s="622"/>
      <c r="BN23" s="623"/>
      <c r="BO23" s="659">
        <v>7.6</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9310393</v>
      </c>
      <c r="CS24" s="674"/>
      <c r="CT24" s="674"/>
      <c r="CU24" s="674"/>
      <c r="CV24" s="674"/>
      <c r="CW24" s="674"/>
      <c r="CX24" s="674"/>
      <c r="CY24" s="702"/>
      <c r="CZ24" s="703">
        <v>52.4</v>
      </c>
      <c r="DA24" s="685"/>
      <c r="DB24" s="685"/>
      <c r="DC24" s="705"/>
      <c r="DD24" s="701">
        <v>6274959</v>
      </c>
      <c r="DE24" s="674"/>
      <c r="DF24" s="674"/>
      <c r="DG24" s="674"/>
      <c r="DH24" s="674"/>
      <c r="DI24" s="674"/>
      <c r="DJ24" s="674"/>
      <c r="DK24" s="702"/>
      <c r="DL24" s="701">
        <v>5655857</v>
      </c>
      <c r="DM24" s="674"/>
      <c r="DN24" s="674"/>
      <c r="DO24" s="674"/>
      <c r="DP24" s="674"/>
      <c r="DQ24" s="674"/>
      <c r="DR24" s="674"/>
      <c r="DS24" s="674"/>
      <c r="DT24" s="674"/>
      <c r="DU24" s="674"/>
      <c r="DV24" s="702"/>
      <c r="DW24" s="703">
        <v>53.3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11142574</v>
      </c>
      <c r="S25" s="622"/>
      <c r="T25" s="622"/>
      <c r="U25" s="622"/>
      <c r="V25" s="622"/>
      <c r="W25" s="622"/>
      <c r="X25" s="622"/>
      <c r="Y25" s="623"/>
      <c r="Z25" s="659">
        <v>60</v>
      </c>
      <c r="AA25" s="659"/>
      <c r="AB25" s="659"/>
      <c r="AC25" s="659"/>
      <c r="AD25" s="660">
        <v>10429723</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3603468</v>
      </c>
      <c r="CS25" s="634"/>
      <c r="CT25" s="634"/>
      <c r="CU25" s="634"/>
      <c r="CV25" s="634"/>
      <c r="CW25" s="634"/>
      <c r="CX25" s="634"/>
      <c r="CY25" s="635"/>
      <c r="CZ25" s="624">
        <v>20.3</v>
      </c>
      <c r="DA25" s="636"/>
      <c r="DB25" s="636"/>
      <c r="DC25" s="637"/>
      <c r="DD25" s="627">
        <v>3209257</v>
      </c>
      <c r="DE25" s="634"/>
      <c r="DF25" s="634"/>
      <c r="DG25" s="634"/>
      <c r="DH25" s="634"/>
      <c r="DI25" s="634"/>
      <c r="DJ25" s="634"/>
      <c r="DK25" s="635"/>
      <c r="DL25" s="627">
        <v>3190578</v>
      </c>
      <c r="DM25" s="634"/>
      <c r="DN25" s="634"/>
      <c r="DO25" s="634"/>
      <c r="DP25" s="634"/>
      <c r="DQ25" s="634"/>
      <c r="DR25" s="634"/>
      <c r="DS25" s="634"/>
      <c r="DT25" s="634"/>
      <c r="DU25" s="634"/>
      <c r="DV25" s="635"/>
      <c r="DW25" s="624">
        <v>30</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6162</v>
      </c>
      <c r="S26" s="622"/>
      <c r="T26" s="622"/>
      <c r="U26" s="622"/>
      <c r="V26" s="622"/>
      <c r="W26" s="622"/>
      <c r="X26" s="622"/>
      <c r="Y26" s="623"/>
      <c r="Z26" s="659">
        <v>0</v>
      </c>
      <c r="AA26" s="659"/>
      <c r="AB26" s="659"/>
      <c r="AC26" s="659"/>
      <c r="AD26" s="660">
        <v>6162</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2186858</v>
      </c>
      <c r="CS26" s="622"/>
      <c r="CT26" s="622"/>
      <c r="CU26" s="622"/>
      <c r="CV26" s="622"/>
      <c r="CW26" s="622"/>
      <c r="CX26" s="622"/>
      <c r="CY26" s="623"/>
      <c r="CZ26" s="624">
        <v>12.3</v>
      </c>
      <c r="DA26" s="636"/>
      <c r="DB26" s="636"/>
      <c r="DC26" s="637"/>
      <c r="DD26" s="627">
        <v>1913441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28498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7049826</v>
      </c>
      <c r="BH27" s="622"/>
      <c r="BI27" s="622"/>
      <c r="BJ27" s="622"/>
      <c r="BK27" s="622"/>
      <c r="BL27" s="622"/>
      <c r="BM27" s="622"/>
      <c r="BN27" s="623"/>
      <c r="BO27" s="659">
        <v>100</v>
      </c>
      <c r="BP27" s="659"/>
      <c r="BQ27" s="659"/>
      <c r="BR27" s="659"/>
      <c r="BS27" s="660">
        <v>34543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4478142</v>
      </c>
      <c r="CS27" s="634"/>
      <c r="CT27" s="634"/>
      <c r="CU27" s="634"/>
      <c r="CV27" s="634"/>
      <c r="CW27" s="634"/>
      <c r="CX27" s="634"/>
      <c r="CY27" s="635"/>
      <c r="CZ27" s="624">
        <v>25.2</v>
      </c>
      <c r="DA27" s="636"/>
      <c r="DB27" s="636"/>
      <c r="DC27" s="637"/>
      <c r="DD27" s="627">
        <v>1836919</v>
      </c>
      <c r="DE27" s="634"/>
      <c r="DF27" s="634"/>
      <c r="DG27" s="634"/>
      <c r="DH27" s="634"/>
      <c r="DI27" s="634"/>
      <c r="DJ27" s="634"/>
      <c r="DK27" s="635"/>
      <c r="DL27" s="627">
        <v>1236496</v>
      </c>
      <c r="DM27" s="634"/>
      <c r="DN27" s="634"/>
      <c r="DO27" s="634"/>
      <c r="DP27" s="634"/>
      <c r="DQ27" s="634"/>
      <c r="DR27" s="634"/>
      <c r="DS27" s="634"/>
      <c r="DT27" s="634"/>
      <c r="DU27" s="634"/>
      <c r="DV27" s="635"/>
      <c r="DW27" s="624">
        <v>11.6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151558</v>
      </c>
      <c r="S28" s="622"/>
      <c r="T28" s="622"/>
      <c r="U28" s="622"/>
      <c r="V28" s="622"/>
      <c r="W28" s="622"/>
      <c r="X28" s="622"/>
      <c r="Y28" s="623"/>
      <c r="Z28" s="659">
        <v>0.8</v>
      </c>
      <c r="AA28" s="659"/>
      <c r="AB28" s="659"/>
      <c r="AC28" s="659"/>
      <c r="AD28" s="660">
        <v>26044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1228783</v>
      </c>
      <c r="CS28" s="622"/>
      <c r="CT28" s="622"/>
      <c r="CU28" s="622"/>
      <c r="CV28" s="622"/>
      <c r="CW28" s="622"/>
      <c r="CX28" s="622"/>
      <c r="CY28" s="623"/>
      <c r="CZ28" s="624">
        <v>6.9</v>
      </c>
      <c r="DA28" s="636"/>
      <c r="DB28" s="636"/>
      <c r="DC28" s="637"/>
      <c r="DD28" s="627">
        <v>1228783</v>
      </c>
      <c r="DE28" s="622"/>
      <c r="DF28" s="622"/>
      <c r="DG28" s="622"/>
      <c r="DH28" s="622"/>
      <c r="DI28" s="622"/>
      <c r="DJ28" s="622"/>
      <c r="DK28" s="623"/>
      <c r="DL28" s="627">
        <v>1228783</v>
      </c>
      <c r="DM28" s="622"/>
      <c r="DN28" s="622"/>
      <c r="DO28" s="622"/>
      <c r="DP28" s="622"/>
      <c r="DQ28" s="622"/>
      <c r="DR28" s="622"/>
      <c r="DS28" s="622"/>
      <c r="DT28" s="622"/>
      <c r="DU28" s="622"/>
      <c r="DV28" s="623"/>
      <c r="DW28" s="624">
        <v>11.6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44832</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1228783</v>
      </c>
      <c r="CS29" s="634"/>
      <c r="CT29" s="634"/>
      <c r="CU29" s="634"/>
      <c r="CV29" s="634"/>
      <c r="CW29" s="634"/>
      <c r="CX29" s="634"/>
      <c r="CY29" s="635"/>
      <c r="CZ29" s="624">
        <v>6.9</v>
      </c>
      <c r="DA29" s="636"/>
      <c r="DB29" s="636"/>
      <c r="DC29" s="637"/>
      <c r="DD29" s="627">
        <v>1228783</v>
      </c>
      <c r="DE29" s="634"/>
      <c r="DF29" s="634"/>
      <c r="DG29" s="634"/>
      <c r="DH29" s="634"/>
      <c r="DI29" s="634"/>
      <c r="DJ29" s="634"/>
      <c r="DK29" s="635"/>
      <c r="DL29" s="627">
        <v>1228783</v>
      </c>
      <c r="DM29" s="634"/>
      <c r="DN29" s="634"/>
      <c r="DO29" s="634"/>
      <c r="DP29" s="634"/>
      <c r="DQ29" s="634"/>
      <c r="DR29" s="634"/>
      <c r="DS29" s="634"/>
      <c r="DT29" s="634"/>
      <c r="DU29" s="634"/>
      <c r="DV29" s="635"/>
      <c r="DW29" s="624">
        <v>11.6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3295750</v>
      </c>
      <c r="S30" s="622"/>
      <c r="T30" s="622"/>
      <c r="U30" s="622"/>
      <c r="V30" s="622"/>
      <c r="W30" s="622"/>
      <c r="X30" s="622"/>
      <c r="Y30" s="623"/>
      <c r="Z30" s="659">
        <v>17.8</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1200207</v>
      </c>
      <c r="CS30" s="622"/>
      <c r="CT30" s="622"/>
      <c r="CU30" s="622"/>
      <c r="CV30" s="622"/>
      <c r="CW30" s="622"/>
      <c r="CX30" s="622"/>
      <c r="CY30" s="623"/>
      <c r="CZ30" s="624">
        <v>6.8</v>
      </c>
      <c r="DA30" s="636"/>
      <c r="DB30" s="636"/>
      <c r="DC30" s="637"/>
      <c r="DD30" s="627">
        <v>1200207</v>
      </c>
      <c r="DE30" s="622"/>
      <c r="DF30" s="622"/>
      <c r="DG30" s="622"/>
      <c r="DH30" s="622"/>
      <c r="DI30" s="622"/>
      <c r="DJ30" s="622"/>
      <c r="DK30" s="623"/>
      <c r="DL30" s="627">
        <v>1200207</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4"/>
      <c r="AV31" s="214"/>
      <c r="AW31" s="214"/>
      <c r="AX31" s="676" t="s">
        <v>177</v>
      </c>
      <c r="AY31" s="677"/>
      <c r="AZ31" s="677"/>
      <c r="BA31" s="677"/>
      <c r="BB31" s="677"/>
      <c r="BC31" s="677"/>
      <c r="BD31" s="677"/>
      <c r="BE31" s="677"/>
      <c r="BF31" s="678"/>
      <c r="BG31" s="683">
        <v>99.2</v>
      </c>
      <c r="BH31" s="684"/>
      <c r="BI31" s="684"/>
      <c r="BJ31" s="684"/>
      <c r="BK31" s="684"/>
      <c r="BL31" s="684"/>
      <c r="BM31" s="685">
        <v>97.3</v>
      </c>
      <c r="BN31" s="684"/>
      <c r="BO31" s="684"/>
      <c r="BP31" s="684"/>
      <c r="BQ31" s="686"/>
      <c r="BR31" s="683">
        <v>99.2</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28576</v>
      </c>
      <c r="CS31" s="634"/>
      <c r="CT31" s="634"/>
      <c r="CU31" s="634"/>
      <c r="CV31" s="634"/>
      <c r="CW31" s="634"/>
      <c r="CX31" s="634"/>
      <c r="CY31" s="635"/>
      <c r="CZ31" s="624">
        <v>0.2</v>
      </c>
      <c r="DA31" s="636"/>
      <c r="DB31" s="636"/>
      <c r="DC31" s="637"/>
      <c r="DD31" s="627">
        <v>28576</v>
      </c>
      <c r="DE31" s="634"/>
      <c r="DF31" s="634"/>
      <c r="DG31" s="634"/>
      <c r="DH31" s="634"/>
      <c r="DI31" s="634"/>
      <c r="DJ31" s="634"/>
      <c r="DK31" s="635"/>
      <c r="DL31" s="627">
        <v>28576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1194662</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0" t="s">
        <v>302</v>
      </c>
      <c r="AX32" s="618" t="s">
        <v>303</v>
      </c>
      <c r="AY32" s="619"/>
      <c r="AZ32" s="619"/>
      <c r="BA32" s="619"/>
      <c r="BB32" s="619"/>
      <c r="BC32" s="619"/>
      <c r="BD32" s="619"/>
      <c r="BE32" s="619"/>
      <c r="BF32" s="620"/>
      <c r="BG32" s="692">
        <v>98.8</v>
      </c>
      <c r="BH32" s="634"/>
      <c r="BI32" s="634"/>
      <c r="BJ32" s="634"/>
      <c r="BK32" s="634"/>
      <c r="BL32" s="634"/>
      <c r="BM32" s="625">
        <v>95.9</v>
      </c>
      <c r="BN32" s="634"/>
      <c r="BO32" s="634"/>
      <c r="BP32" s="634"/>
      <c r="BQ32" s="657"/>
      <c r="BR32" s="692">
        <v>98.8</v>
      </c>
      <c r="BS32" s="634"/>
      <c r="BT32" s="634"/>
      <c r="BU32" s="634"/>
      <c r="BV32" s="634"/>
      <c r="BW32" s="634"/>
      <c r="BX32" s="625">
        <v>96.3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14098</v>
      </c>
      <c r="S33" s="622"/>
      <c r="T33" s="622"/>
      <c r="U33" s="622"/>
      <c r="V33" s="622"/>
      <c r="W33" s="622"/>
      <c r="X33" s="622"/>
      <c r="Y33" s="623"/>
      <c r="Z33" s="659">
        <v>0.1</v>
      </c>
      <c r="AA33" s="659"/>
      <c r="AB33" s="659"/>
      <c r="AC33" s="659"/>
      <c r="AD33" s="660">
        <v>847</v>
      </c>
      <c r="AE33" s="660"/>
      <c r="AF33" s="660"/>
      <c r="AG33" s="660"/>
      <c r="AH33" s="660"/>
      <c r="AI33" s="660"/>
      <c r="AJ33" s="660"/>
      <c r="AK33" s="660"/>
      <c r="AL33" s="624">
        <v>0</v>
      </c>
      <c r="AM33" s="625"/>
      <c r="AN33" s="625"/>
      <c r="AO33" s="661"/>
      <c r="AP33" s="664"/>
      <c r="AQ33" s="665"/>
      <c r="AR33" s="665"/>
      <c r="AS33" s="665"/>
      <c r="AT33" s="691"/>
      <c r="AU33" s="215"/>
      <c r="AV33" s="215"/>
      <c r="AW33" s="215"/>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99.6</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7214045</v>
      </c>
      <c r="CS33" s="634"/>
      <c r="CT33" s="634"/>
      <c r="CU33" s="634"/>
      <c r="CV33" s="634"/>
      <c r="CW33" s="634"/>
      <c r="CX33" s="634"/>
      <c r="CY33" s="635"/>
      <c r="CZ33" s="624">
        <v>40.6</v>
      </c>
      <c r="DA33" s="636"/>
      <c r="DB33" s="636"/>
      <c r="DC33" s="637"/>
      <c r="DD33" s="627">
        <v>5951099</v>
      </c>
      <c r="DE33" s="634"/>
      <c r="DF33" s="634"/>
      <c r="DG33" s="634"/>
      <c r="DH33" s="634"/>
      <c r="DI33" s="634"/>
      <c r="DJ33" s="634"/>
      <c r="DK33" s="635"/>
      <c r="DL33" s="627">
        <v>4066995</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90675</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309</v>
      </c>
      <c r="CE34" s="619"/>
      <c r="CF34" s="619"/>
      <c r="CG34" s="619"/>
      <c r="CH34" s="619"/>
      <c r="CI34" s="619"/>
      <c r="CJ34" s="619"/>
      <c r="CK34" s="619"/>
      <c r="CL34" s="619"/>
      <c r="CM34" s="619"/>
      <c r="CN34" s="619"/>
      <c r="CO34" s="619"/>
      <c r="CP34" s="619"/>
      <c r="CQ34" s="620"/>
      <c r="CR34" s="621">
        <v>2429976</v>
      </c>
      <c r="CS34" s="622"/>
      <c r="CT34" s="622"/>
      <c r="CU34" s="622"/>
      <c r="CV34" s="622"/>
      <c r="CW34" s="622"/>
      <c r="CX34" s="622"/>
      <c r="CY34" s="623"/>
      <c r="CZ34" s="624">
        <v>13.7</v>
      </c>
      <c r="DA34" s="636"/>
      <c r="DB34" s="636"/>
      <c r="DC34" s="637"/>
      <c r="DD34" s="627">
        <v>1814824</v>
      </c>
      <c r="DE34" s="622"/>
      <c r="DF34" s="622"/>
      <c r="DG34" s="622"/>
      <c r="DH34" s="622"/>
      <c r="DI34" s="622"/>
      <c r="DJ34" s="622"/>
      <c r="DK34" s="623"/>
      <c r="DL34" s="627">
        <v>1572980</v>
      </c>
      <c r="DM34" s="622"/>
      <c r="DN34" s="622"/>
      <c r="DO34" s="622"/>
      <c r="DP34" s="622"/>
      <c r="DQ34" s="622"/>
      <c r="DR34" s="622"/>
      <c r="DS34" s="622"/>
      <c r="DT34" s="622"/>
      <c r="DU34" s="622"/>
      <c r="DV34" s="623"/>
      <c r="DW34" s="624">
        <v>14.8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713010</v>
      </c>
      <c r="S35" s="622"/>
      <c r="T35" s="622"/>
      <c r="U35" s="622"/>
      <c r="V35" s="622"/>
      <c r="W35" s="622"/>
      <c r="X35" s="622"/>
      <c r="Y35" s="623"/>
      <c r="Z35" s="659">
        <v>3.8</v>
      </c>
      <c r="AA35" s="659"/>
      <c r="AB35" s="659"/>
      <c r="AC35" s="659"/>
      <c r="AD35" s="660" t="s">
        <v>122</v>
      </c>
      <c r="AE35" s="660"/>
      <c r="AF35" s="660"/>
      <c r="AG35" s="660"/>
      <c r="AH35" s="660"/>
      <c r="AI35" s="660"/>
      <c r="AJ35" s="660"/>
      <c r="AK35" s="660"/>
      <c r="AL35" s="624" t="s">
        <v>122</v>
      </c>
      <c r="AM35" s="625"/>
      <c r="AN35" s="625"/>
      <c r="AO35" s="661"/>
      <c r="AP35" s="218"/>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257555</v>
      </c>
      <c r="CS35" s="634"/>
      <c r="CT35" s="634"/>
      <c r="CU35" s="634"/>
      <c r="CV35" s="634"/>
      <c r="CW35" s="634"/>
      <c r="CX35" s="634"/>
      <c r="CY35" s="635"/>
      <c r="CZ35" s="624">
        <v>1.4</v>
      </c>
      <c r="DA35" s="636"/>
      <c r="DB35" s="636"/>
      <c r="DC35" s="637"/>
      <c r="DD35" s="627">
        <v>247752</v>
      </c>
      <c r="DE35" s="634"/>
      <c r="DF35" s="634"/>
      <c r="DG35" s="634"/>
      <c r="DH35" s="634"/>
      <c r="DI35" s="634"/>
      <c r="DJ35" s="634"/>
      <c r="DK35" s="635"/>
      <c r="DL35" s="627">
        <v>247752</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1005216</v>
      </c>
      <c r="S36" s="622"/>
      <c r="T36" s="622"/>
      <c r="U36" s="622"/>
      <c r="V36" s="622"/>
      <c r="W36" s="622"/>
      <c r="X36" s="622"/>
      <c r="Y36" s="623"/>
      <c r="Z36" s="659">
        <v>5.4</v>
      </c>
      <c r="AA36" s="659"/>
      <c r="AB36" s="659"/>
      <c r="AC36" s="659"/>
      <c r="AD36" s="660" t="s">
        <v>122</v>
      </c>
      <c r="AE36" s="660"/>
      <c r="AF36" s="660"/>
      <c r="AG36" s="660"/>
      <c r="AH36" s="660"/>
      <c r="AI36" s="660"/>
      <c r="AJ36" s="660"/>
      <c r="AK36" s="660"/>
      <c r="AL36" s="624" t="s">
        <v>122</v>
      </c>
      <c r="AM36" s="625"/>
      <c r="AN36" s="625"/>
      <c r="AO36" s="661"/>
      <c r="AP36" s="218"/>
      <c r="AQ36" s="670" t="s">
        <v>315</v>
      </c>
      <c r="AR36" s="671"/>
      <c r="AS36" s="671"/>
      <c r="AT36" s="671"/>
      <c r="AU36" s="671"/>
      <c r="AV36" s="671"/>
      <c r="AW36" s="671"/>
      <c r="AX36" s="671"/>
      <c r="AY36" s="672"/>
      <c r="AZ36" s="673">
        <v>2281710</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112310</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2275649</v>
      </c>
      <c r="CS36" s="622"/>
      <c r="CT36" s="622"/>
      <c r="CU36" s="622"/>
      <c r="CV36" s="622"/>
      <c r="CW36" s="622"/>
      <c r="CX36" s="622"/>
      <c r="CY36" s="623"/>
      <c r="CZ36" s="624">
        <v>12.8</v>
      </c>
      <c r="DA36" s="636"/>
      <c r="DB36" s="636"/>
      <c r="DC36" s="637"/>
      <c r="DD36" s="627">
        <v>2054983</v>
      </c>
      <c r="DE36" s="622"/>
      <c r="DF36" s="622"/>
      <c r="DG36" s="622"/>
      <c r="DH36" s="622"/>
      <c r="DI36" s="622"/>
      <c r="DJ36" s="622"/>
      <c r="DK36" s="623"/>
      <c r="DL36" s="627">
        <v>1017842</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562432</v>
      </c>
      <c r="S37" s="622"/>
      <c r="T37" s="622"/>
      <c r="U37" s="622"/>
      <c r="V37" s="622"/>
      <c r="W37" s="622"/>
      <c r="X37" s="622"/>
      <c r="Y37" s="623"/>
      <c r="Z37" s="659">
        <v>3</v>
      </c>
      <c r="AA37" s="659"/>
      <c r="AB37" s="659"/>
      <c r="AC37" s="659"/>
      <c r="AD37" s="660">
        <v>43165</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653656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102586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637278</v>
      </c>
      <c r="CS37" s="634"/>
      <c r="CT37" s="634"/>
      <c r="CU37" s="634"/>
      <c r="CV37" s="634"/>
      <c r="CW37" s="634"/>
      <c r="CX37" s="634"/>
      <c r="CY37" s="635"/>
      <c r="CZ37" s="624">
        <v>3.6</v>
      </c>
      <c r="DA37" s="636"/>
      <c r="DB37" s="636"/>
      <c r="DC37" s="637"/>
      <c r="DD37" s="627">
        <v>637278</v>
      </c>
      <c r="DE37" s="634"/>
      <c r="DF37" s="634"/>
      <c r="DG37" s="634"/>
      <c r="DH37" s="634"/>
      <c r="DI37" s="634"/>
      <c r="DJ37" s="634"/>
      <c r="DK37" s="635"/>
      <c r="DL37" s="627">
        <v>632246</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313900</v>
      </c>
      <c r="S38" s="622"/>
      <c r="T38" s="622"/>
      <c r="U38" s="622"/>
      <c r="V38" s="622"/>
      <c r="W38" s="622"/>
      <c r="X38" s="622"/>
      <c r="Y38" s="623"/>
      <c r="Z38" s="659">
        <v>1.7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75979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5595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1552075</v>
      </c>
      <c r="CS38" s="622"/>
      <c r="CT38" s="622"/>
      <c r="CU38" s="622"/>
      <c r="CV38" s="622"/>
      <c r="CW38" s="622"/>
      <c r="CX38" s="622"/>
      <c r="CY38" s="623"/>
      <c r="CZ38" s="624">
        <v>8.6999999999999993</v>
      </c>
      <c r="DA38" s="636"/>
      <c r="DB38" s="636"/>
      <c r="DC38" s="637"/>
      <c r="DD38" s="627">
        <v>1286126</v>
      </c>
      <c r="DE38" s="622"/>
      <c r="DF38" s="622"/>
      <c r="DG38" s="622"/>
      <c r="DH38" s="622"/>
      <c r="DI38" s="622"/>
      <c r="DJ38" s="622"/>
      <c r="DK38" s="623"/>
      <c r="DL38" s="627">
        <v>1228421</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8050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554300</v>
      </c>
      <c r="CS39" s="634"/>
      <c r="CT39" s="634"/>
      <c r="CU39" s="634"/>
      <c r="CV39" s="634"/>
      <c r="CW39" s="634"/>
      <c r="CX39" s="634"/>
      <c r="CY39" s="635"/>
      <c r="CZ39" s="624">
        <v>3.1</v>
      </c>
      <c r="DA39" s="636"/>
      <c r="DB39" s="636"/>
      <c r="DC39" s="637"/>
      <c r="DD39" s="627">
        <v>547414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114200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19"/>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144490</v>
      </c>
      <c r="CS40" s="622"/>
      <c r="CT40" s="622"/>
      <c r="CU40" s="622"/>
      <c r="CV40" s="622"/>
      <c r="CW40" s="622"/>
      <c r="CX40" s="622"/>
      <c r="CY40" s="623"/>
      <c r="CZ40" s="624">
        <v>0.8</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18563367</v>
      </c>
      <c r="S41" s="646"/>
      <c r="T41" s="646"/>
      <c r="U41" s="646"/>
      <c r="V41" s="646"/>
      <c r="W41" s="646"/>
      <c r="X41" s="646"/>
      <c r="Y41" s="649"/>
      <c r="Z41" s="650">
        <v>100</v>
      </c>
      <c r="AA41" s="650"/>
      <c r="AB41" s="650"/>
      <c r="AC41" s="650"/>
      <c r="AD41" s="651">
        <v>10505941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327649</v>
      </c>
      <c r="BA41" s="622"/>
      <c r="BB41" s="622"/>
      <c r="BC41" s="622"/>
      <c r="BD41" s="634"/>
      <c r="BE41" s="634"/>
      <c r="BF41" s="657"/>
      <c r="BG41" s="662"/>
      <c r="BH41" s="663"/>
      <c r="BI41" s="663"/>
      <c r="BJ41" s="663"/>
      <c r="BK41" s="663"/>
      <c r="BL41" s="219"/>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1224426</v>
      </c>
      <c r="BA42" s="646"/>
      <c r="BB42" s="646"/>
      <c r="BC42" s="646"/>
      <c r="BD42" s="606"/>
      <c r="BE42" s="606"/>
      <c r="BF42" s="669"/>
      <c r="BG42" s="664"/>
      <c r="BH42" s="665"/>
      <c r="BI42" s="665"/>
      <c r="BJ42" s="665"/>
      <c r="BK42" s="665"/>
      <c r="BL42" s="220"/>
      <c r="BM42" s="603" t="s">
        <v>340</v>
      </c>
      <c r="BN42" s="603"/>
      <c r="BO42" s="603"/>
      <c r="BP42" s="603"/>
      <c r="BQ42" s="603"/>
      <c r="BR42" s="603"/>
      <c r="BS42" s="603"/>
      <c r="BT42" s="603"/>
      <c r="BU42" s="604"/>
      <c r="BV42" s="605">
        <v>331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1251824</v>
      </c>
      <c r="CS42" s="634"/>
      <c r="CT42" s="634"/>
      <c r="CU42" s="634"/>
      <c r="CV42" s="634"/>
      <c r="CW42" s="634"/>
      <c r="CX42" s="634"/>
      <c r="CY42" s="635"/>
      <c r="CZ42" s="624">
        <v>7</v>
      </c>
      <c r="DA42" s="636"/>
      <c r="DB42" s="636"/>
      <c r="DC42" s="637"/>
      <c r="DD42" s="627">
        <v>544211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342</v>
      </c>
      <c r="CD43" s="618" t="s">
        <v>343</v>
      </c>
      <c r="CE43" s="619"/>
      <c r="CF43" s="619"/>
      <c r="CG43" s="619"/>
      <c r="CH43" s="619"/>
      <c r="CI43" s="619"/>
      <c r="CJ43" s="619"/>
      <c r="CK43" s="619"/>
      <c r="CL43" s="619"/>
      <c r="CM43" s="619"/>
      <c r="CN43" s="619"/>
      <c r="CO43" s="619"/>
      <c r="CP43" s="619"/>
      <c r="CQ43" s="620"/>
      <c r="CR43" s="621">
        <v>44349</v>
      </c>
      <c r="CS43" s="634"/>
      <c r="CT43" s="634"/>
      <c r="CU43" s="634"/>
      <c r="CV43" s="634"/>
      <c r="CW43" s="634"/>
      <c r="CX43" s="634"/>
      <c r="CY43" s="635"/>
      <c r="CZ43" s="624">
        <v>0.2</v>
      </c>
      <c r="DA43" s="636"/>
      <c r="DB43" s="636"/>
      <c r="DC43" s="637"/>
      <c r="DD43" s="627">
        <v>44349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1251824</v>
      </c>
      <c r="CS44" s="622"/>
      <c r="CT44" s="622"/>
      <c r="CU44" s="622"/>
      <c r="CV44" s="622"/>
      <c r="CW44" s="622"/>
      <c r="CX44" s="622"/>
      <c r="CY44" s="623"/>
      <c r="CZ44" s="624">
        <v>7</v>
      </c>
      <c r="DA44" s="625"/>
      <c r="DB44" s="625"/>
      <c r="DC44" s="626"/>
      <c r="DD44" s="627">
        <v>544211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420621</v>
      </c>
      <c r="CS45" s="634"/>
      <c r="CT45" s="634"/>
      <c r="CU45" s="634"/>
      <c r="CV45" s="634"/>
      <c r="CW45" s="634"/>
      <c r="CX45" s="634"/>
      <c r="CY45" s="635"/>
      <c r="CZ45" s="624">
        <v>2.4</v>
      </c>
      <c r="DA45" s="636"/>
      <c r="DB45" s="636"/>
      <c r="DC45" s="637"/>
      <c r="DD45" s="627">
        <v>42368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348</v>
      </c>
      <c r="CG46" s="619"/>
      <c r="CH46" s="619"/>
      <c r="CI46" s="619"/>
      <c r="CJ46" s="619"/>
      <c r="CK46" s="619"/>
      <c r="CL46" s="619"/>
      <c r="CM46" s="619"/>
      <c r="CN46" s="619"/>
      <c r="CO46" s="619"/>
      <c r="CP46" s="619"/>
      <c r="CQ46" s="620"/>
      <c r="CR46" s="621">
        <v>801267</v>
      </c>
      <c r="CS46" s="622"/>
      <c r="CT46" s="622"/>
      <c r="CU46" s="622"/>
      <c r="CV46" s="622"/>
      <c r="CW46" s="622"/>
      <c r="CX46" s="622"/>
      <c r="CY46" s="623"/>
      <c r="CZ46" s="624">
        <v>4.5</v>
      </c>
      <c r="DA46" s="625"/>
      <c r="DB46" s="625"/>
      <c r="DC46" s="626"/>
      <c r="DD46" s="627">
        <v>488654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1"/>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351</v>
      </c>
      <c r="CE49" s="603"/>
      <c r="CF49" s="603"/>
      <c r="CG49" s="603"/>
      <c r="CH49" s="603"/>
      <c r="CI49" s="603"/>
      <c r="CJ49" s="603"/>
      <c r="CK49" s="603"/>
      <c r="CL49" s="603"/>
      <c r="CM49" s="603"/>
      <c r="CN49" s="603"/>
      <c r="CO49" s="603"/>
      <c r="CP49" s="603"/>
      <c r="CQ49" s="604"/>
      <c r="CR49" s="605">
        <v>17776262</v>
      </c>
      <c r="CS49" s="606"/>
      <c r="CT49" s="606"/>
      <c r="CU49" s="606"/>
      <c r="CV49" s="606"/>
      <c r="CW49" s="606"/>
      <c r="CX49" s="606"/>
      <c r="CY49" s="607"/>
      <c r="CZ49" s="608">
        <v>100</v>
      </c>
      <c r="DA49" s="609"/>
      <c r="DB49" s="609"/>
      <c r="DC49" s="610"/>
      <c r="DD49" s="611">
        <v>12770269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Z42qMDoL9mZFeslRmrv8dwTbwvfWDK4Xvh0sd9uXSPfCYX/OyDbw0D9sKwPKOsC4SPfUmaTYuNTJ6A6VdSwg==" saltValue="gtmdq95UpH7v6sbqDkXR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353</v>
      </c>
      <c r="DK2" s="1092"/>
      <c r="DL2" s="1092"/>
      <c r="DM2" s="1092"/>
      <c r="DN2" s="1092"/>
      <c r="DO2" s="1093"/>
      <c r="DP2" s="224"/>
      <c r="DQ2" s="1091" t="s">
        <v>354</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8"/>
      <c r="BA5" s="228"/>
      <c r="BB5" s="228"/>
      <c r="BC5" s="228"/>
      <c r="BD5" s="228"/>
      <c r="BE5" s="229"/>
      <c r="BF5" s="229"/>
      <c r="BG5" s="229"/>
      <c r="BH5" s="229"/>
      <c r="BI5" s="229"/>
      <c r="BJ5" s="229"/>
      <c r="BK5" s="229"/>
      <c r="BL5" s="229"/>
      <c r="BM5" s="229"/>
      <c r="BN5" s="229"/>
      <c r="BO5" s="229"/>
      <c r="BP5" s="229"/>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374</v>
      </c>
      <c r="C7" s="1048"/>
      <c r="D7" s="1048"/>
      <c r="E7" s="1048"/>
      <c r="F7" s="1048"/>
      <c r="G7" s="1048"/>
      <c r="H7" s="1048"/>
      <c r="I7" s="1048"/>
      <c r="J7" s="1048"/>
      <c r="K7" s="1048"/>
      <c r="L7" s="1048"/>
      <c r="M7" s="1048"/>
      <c r="N7" s="1048"/>
      <c r="O7" s="1048"/>
      <c r="P7" s="1049"/>
      <c r="Q7" s="1102">
        <v>18563</v>
      </c>
      <c r="R7" s="1103"/>
      <c r="S7" s="1103"/>
      <c r="T7" s="1103"/>
      <c r="U7" s="1103"/>
      <c r="V7" s="1103">
        <v>17776</v>
      </c>
      <c r="W7" s="1103"/>
      <c r="X7" s="1103"/>
      <c r="Y7" s="1103"/>
      <c r="Z7" s="1103"/>
      <c r="AA7" s="1103">
        <v>787</v>
      </c>
      <c r="AB7" s="1103"/>
      <c r="AC7" s="1103"/>
      <c r="AD7" s="1103"/>
      <c r="AE7" s="1104"/>
      <c r="AF7" s="1105">
        <v>647</v>
      </c>
      <c r="AG7" s="1106"/>
      <c r="AH7" s="1106"/>
      <c r="AI7" s="1106"/>
      <c r="AJ7" s="1107"/>
      <c r="AK7" s="1108">
        <v>713</v>
      </c>
      <c r="AL7" s="1109"/>
      <c r="AM7" s="1109"/>
      <c r="AN7" s="1109"/>
      <c r="AO7" s="1109"/>
      <c r="AP7" s="1109">
        <v>9856</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0"/>
    </row>
    <row r="8" spans="1:131" s="231" customFormat="1" ht="26.25" customHeight="1" x14ac:dyDescent="0.2">
      <c r="A8" s="234">
        <v>2</v>
      </c>
      <c r="B8" s="1030" t="s">
        <v>375</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558</v>
      </c>
      <c r="AB8" s="1039"/>
      <c r="AC8" s="1039"/>
      <c r="AD8" s="1039"/>
      <c r="AE8" s="1040"/>
      <c r="AF8" s="1035" t="s">
        <v>122</v>
      </c>
      <c r="AG8" s="1036"/>
      <c r="AH8" s="1036"/>
      <c r="AI8" s="1036"/>
      <c r="AJ8" s="1037"/>
      <c r="AK8" s="1080" t="s">
        <v>546</v>
      </c>
      <c r="AL8" s="1081"/>
      <c r="AM8" s="1081"/>
      <c r="AN8" s="1081"/>
      <c r="AO8" s="1081"/>
      <c r="AP8" s="1081" t="s">
        <v>558</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2">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377</v>
      </c>
      <c r="B23" s="937" t="s">
        <v>378</v>
      </c>
      <c r="C23" s="938"/>
      <c r="D23" s="938"/>
      <c r="E23" s="938"/>
      <c r="F23" s="938"/>
      <c r="G23" s="938"/>
      <c r="H23" s="938"/>
      <c r="I23" s="938"/>
      <c r="J23" s="938"/>
      <c r="K23" s="938"/>
      <c r="L23" s="938"/>
      <c r="M23" s="938"/>
      <c r="N23" s="938"/>
      <c r="O23" s="938"/>
      <c r="P23" s="948"/>
      <c r="Q23" s="1067">
        <v>18563</v>
      </c>
      <c r="R23" s="1061"/>
      <c r="S23" s="1061"/>
      <c r="T23" s="1061"/>
      <c r="U23" s="1061"/>
      <c r="V23" s="1061">
        <v>17776</v>
      </c>
      <c r="W23" s="1061"/>
      <c r="X23" s="1061"/>
      <c r="Y23" s="1061"/>
      <c r="Z23" s="1061"/>
      <c r="AA23" s="1061">
        <v>787</v>
      </c>
      <c r="AB23" s="1061"/>
      <c r="AC23" s="1061"/>
      <c r="AD23" s="1061"/>
      <c r="AE23" s="1068"/>
      <c r="AF23" s="1069">
        <v>647</v>
      </c>
      <c r="AG23" s="1061"/>
      <c r="AH23" s="1061"/>
      <c r="AI23" s="1061"/>
      <c r="AJ23" s="1070"/>
      <c r="AK23" s="1071"/>
      <c r="AL23" s="1072"/>
      <c r="AM23" s="1072"/>
      <c r="AN23" s="1072"/>
      <c r="AO23" s="1072"/>
      <c r="AP23" s="1061">
        <v>9856</v>
      </c>
      <c r="AQ23" s="1061"/>
      <c r="AR23" s="1061"/>
      <c r="AS23" s="1061"/>
      <c r="AT23" s="1061"/>
      <c r="AU23" s="1062"/>
      <c r="AV23" s="1062"/>
      <c r="AW23" s="1062"/>
      <c r="AX23" s="1062"/>
      <c r="AY23" s="1063"/>
      <c r="AZ23" s="1064" t="s">
        <v>122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389</v>
      </c>
      <c r="C28" s="1048"/>
      <c r="D28" s="1048"/>
      <c r="E28" s="1048"/>
      <c r="F28" s="1048"/>
      <c r="G28" s="1048"/>
      <c r="H28" s="1048"/>
      <c r="I28" s="1048"/>
      <c r="J28" s="1048"/>
      <c r="K28" s="1048"/>
      <c r="L28" s="1048"/>
      <c r="M28" s="1048"/>
      <c r="N28" s="1048"/>
      <c r="O28" s="1048"/>
      <c r="P28" s="1049"/>
      <c r="Q28" s="1050">
        <v>4130</v>
      </c>
      <c r="R28" s="1051"/>
      <c r="S28" s="1051"/>
      <c r="T28" s="1051"/>
      <c r="U28" s="1051"/>
      <c r="V28" s="1051">
        <v>4018</v>
      </c>
      <c r="W28" s="1051"/>
      <c r="X28" s="1051"/>
      <c r="Y28" s="1051"/>
      <c r="Z28" s="1051"/>
      <c r="AA28" s="1051">
        <v>112</v>
      </c>
      <c r="AB28" s="1051"/>
      <c r="AC28" s="1051"/>
      <c r="AD28" s="1051"/>
      <c r="AE28" s="1052"/>
      <c r="AF28" s="1053">
        <v>112</v>
      </c>
      <c r="AG28" s="1051"/>
      <c r="AH28" s="1051"/>
      <c r="AI28" s="1051"/>
      <c r="AJ28" s="1054"/>
      <c r="AK28" s="1042">
        <v>328</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390</v>
      </c>
      <c r="C29" s="1031"/>
      <c r="D29" s="1031"/>
      <c r="E29" s="1031"/>
      <c r="F29" s="1031"/>
      <c r="G29" s="1031"/>
      <c r="H29" s="1031"/>
      <c r="I29" s="1031"/>
      <c r="J29" s="1031"/>
      <c r="K29" s="1031"/>
      <c r="L29" s="1031"/>
      <c r="M29" s="1031"/>
      <c r="N29" s="1031"/>
      <c r="O29" s="1031"/>
      <c r="P29" s="1032"/>
      <c r="Q29" s="1038">
        <v>3739</v>
      </c>
      <c r="R29" s="1039"/>
      <c r="S29" s="1039"/>
      <c r="T29" s="1039"/>
      <c r="U29" s="1039"/>
      <c r="V29" s="1039">
        <v>3525</v>
      </c>
      <c r="W29" s="1039"/>
      <c r="X29" s="1039"/>
      <c r="Y29" s="1039"/>
      <c r="Z29" s="1039"/>
      <c r="AA29" s="1039">
        <v>214</v>
      </c>
      <c r="AB29" s="1039"/>
      <c r="AC29" s="1039"/>
      <c r="AD29" s="1039"/>
      <c r="AE29" s="1040"/>
      <c r="AF29" s="1035">
        <v>214</v>
      </c>
      <c r="AG29" s="1036"/>
      <c r="AH29" s="1036"/>
      <c r="AI29" s="1036"/>
      <c r="AJ29" s="1037"/>
      <c r="AK29" s="980">
        <v>779</v>
      </c>
      <c r="AL29" s="971"/>
      <c r="AM29" s="971"/>
      <c r="AN29" s="971"/>
      <c r="AO29" s="971"/>
      <c r="AP29" s="971" t="s">
        <v>486</v>
      </c>
      <c r="AQ29" s="971"/>
      <c r="AR29" s="971"/>
      <c r="AS29" s="971"/>
      <c r="AT29" s="971"/>
      <c r="AU29" s="971" t="s">
        <v>486</v>
      </c>
      <c r="AV29" s="971"/>
      <c r="AW29" s="971"/>
      <c r="AX29" s="971"/>
      <c r="AY29" s="971"/>
      <c r="AZ29" s="1041" t="s">
        <v>486</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391</v>
      </c>
      <c r="C30" s="1031"/>
      <c r="D30" s="1031"/>
      <c r="E30" s="1031"/>
      <c r="F30" s="1031"/>
      <c r="G30" s="1031"/>
      <c r="H30" s="1031"/>
      <c r="I30" s="1031"/>
      <c r="J30" s="1031"/>
      <c r="K30" s="1031"/>
      <c r="L30" s="1031"/>
      <c r="M30" s="1031"/>
      <c r="N30" s="1031"/>
      <c r="O30" s="1031"/>
      <c r="P30" s="1032"/>
      <c r="Q30" s="1038">
        <v>768</v>
      </c>
      <c r="R30" s="1039"/>
      <c r="S30" s="1039"/>
      <c r="T30" s="1039"/>
      <c r="U30" s="1039"/>
      <c r="V30" s="1039">
        <v>762</v>
      </c>
      <c r="W30" s="1039"/>
      <c r="X30" s="1039"/>
      <c r="Y30" s="1039"/>
      <c r="Z30" s="1039"/>
      <c r="AA30" s="1039">
        <v>6</v>
      </c>
      <c r="AB30" s="1039"/>
      <c r="AC30" s="1039"/>
      <c r="AD30" s="1039"/>
      <c r="AE30" s="1040"/>
      <c r="AF30" s="1035">
        <v>6</v>
      </c>
      <c r="AG30" s="1036"/>
      <c r="AH30" s="1036"/>
      <c r="AI30" s="1036"/>
      <c r="AJ30" s="1037"/>
      <c r="AK30" s="980">
        <v>138</v>
      </c>
      <c r="AL30" s="971"/>
      <c r="AM30" s="971"/>
      <c r="AN30" s="971"/>
      <c r="AO30" s="971"/>
      <c r="AP30" s="971" t="s">
        <v>486</v>
      </c>
      <c r="AQ30" s="971"/>
      <c r="AR30" s="971"/>
      <c r="AS30" s="971"/>
      <c r="AT30" s="971"/>
      <c r="AU30" s="971" t="s">
        <v>486</v>
      </c>
      <c r="AV30" s="971"/>
      <c r="AW30" s="971"/>
      <c r="AX30" s="971"/>
      <c r="AY30" s="971"/>
      <c r="AZ30" s="1041" t="s">
        <v>486</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392</v>
      </c>
      <c r="C31" s="1031"/>
      <c r="D31" s="1031"/>
      <c r="E31" s="1031"/>
      <c r="F31" s="1031"/>
      <c r="G31" s="1031"/>
      <c r="H31" s="1031"/>
      <c r="I31" s="1031"/>
      <c r="J31" s="1031"/>
      <c r="K31" s="1031"/>
      <c r="L31" s="1031"/>
      <c r="M31" s="1031"/>
      <c r="N31" s="1031"/>
      <c r="O31" s="1031"/>
      <c r="P31" s="1032"/>
      <c r="Q31" s="1038">
        <v>702</v>
      </c>
      <c r="R31" s="1039"/>
      <c r="S31" s="1039"/>
      <c r="T31" s="1039"/>
      <c r="U31" s="1039"/>
      <c r="V31" s="1039">
        <v>670</v>
      </c>
      <c r="W31" s="1039"/>
      <c r="X31" s="1039"/>
      <c r="Y31" s="1039"/>
      <c r="Z31" s="1039"/>
      <c r="AA31" s="1039">
        <v>32</v>
      </c>
      <c r="AB31" s="1039"/>
      <c r="AC31" s="1039"/>
      <c r="AD31" s="1039"/>
      <c r="AE31" s="1040"/>
      <c r="AF31" s="1035">
        <v>451</v>
      </c>
      <c r="AG31" s="1036"/>
      <c r="AH31" s="1036"/>
      <c r="AI31" s="1036"/>
      <c r="AJ31" s="1037"/>
      <c r="AK31" s="980">
        <v>76</v>
      </c>
      <c r="AL31" s="971"/>
      <c r="AM31" s="971"/>
      <c r="AN31" s="971"/>
      <c r="AO31" s="971"/>
      <c r="AP31" s="971">
        <v>438</v>
      </c>
      <c r="AQ31" s="971"/>
      <c r="AR31" s="971"/>
      <c r="AS31" s="971"/>
      <c r="AT31" s="971"/>
      <c r="AU31" s="971" t="s">
        <v>546</v>
      </c>
      <c r="AV31" s="971"/>
      <c r="AW31" s="971"/>
      <c r="AX31" s="971"/>
      <c r="AY31" s="971"/>
      <c r="AZ31" s="1041" t="s">
        <v>546</v>
      </c>
      <c r="BA31" s="1041"/>
      <c r="BB31" s="1041"/>
      <c r="BC31" s="1041"/>
      <c r="BD31" s="1041"/>
      <c r="BE31" s="972" t="s">
        <v>393</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394</v>
      </c>
      <c r="C32" s="1031"/>
      <c r="D32" s="1031"/>
      <c r="E32" s="1031"/>
      <c r="F32" s="1031"/>
      <c r="G32" s="1031"/>
      <c r="H32" s="1031"/>
      <c r="I32" s="1031"/>
      <c r="J32" s="1031"/>
      <c r="K32" s="1031"/>
      <c r="L32" s="1031"/>
      <c r="M32" s="1031"/>
      <c r="N32" s="1031"/>
      <c r="O32" s="1031"/>
      <c r="P32" s="1032"/>
      <c r="Q32" s="1038">
        <v>868</v>
      </c>
      <c r="R32" s="1039"/>
      <c r="S32" s="1039"/>
      <c r="T32" s="1039"/>
      <c r="U32" s="1039"/>
      <c r="V32" s="1039">
        <v>833</v>
      </c>
      <c r="W32" s="1039"/>
      <c r="X32" s="1039"/>
      <c r="Y32" s="1039"/>
      <c r="Z32" s="1039"/>
      <c r="AA32" s="1039">
        <v>36</v>
      </c>
      <c r="AB32" s="1039"/>
      <c r="AC32" s="1039"/>
      <c r="AD32" s="1039"/>
      <c r="AE32" s="1040"/>
      <c r="AF32" s="1035">
        <v>144</v>
      </c>
      <c r="AG32" s="1036"/>
      <c r="AH32" s="1036"/>
      <c r="AI32" s="1036"/>
      <c r="AJ32" s="1037"/>
      <c r="AK32" s="980">
        <v>654</v>
      </c>
      <c r="AL32" s="971"/>
      <c r="AM32" s="971"/>
      <c r="AN32" s="971"/>
      <c r="AO32" s="971"/>
      <c r="AP32" s="971">
        <v>6896</v>
      </c>
      <c r="AQ32" s="971"/>
      <c r="AR32" s="971"/>
      <c r="AS32" s="971"/>
      <c r="AT32" s="971"/>
      <c r="AU32" s="971">
        <v>5358</v>
      </c>
      <c r="AV32" s="971"/>
      <c r="AW32" s="971"/>
      <c r="AX32" s="971"/>
      <c r="AY32" s="971"/>
      <c r="AZ32" s="1041" t="s">
        <v>546</v>
      </c>
      <c r="BA32" s="1041"/>
      <c r="BB32" s="1041"/>
      <c r="BC32" s="1041"/>
      <c r="BD32" s="1041"/>
      <c r="BE32" s="972" t="s">
        <v>393</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928</v>
      </c>
      <c r="AG63" s="959"/>
      <c r="AH63" s="959"/>
      <c r="AI63" s="959"/>
      <c r="AJ63" s="1022"/>
      <c r="AK63" s="1023"/>
      <c r="AL63" s="963"/>
      <c r="AM63" s="963"/>
      <c r="AN63" s="963"/>
      <c r="AO63" s="963"/>
      <c r="AP63" s="959">
        <v>7334</v>
      </c>
      <c r="AQ63" s="959"/>
      <c r="AR63" s="959"/>
      <c r="AS63" s="959"/>
      <c r="AT63" s="959"/>
      <c r="AU63" s="959">
        <v>5358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397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547</v>
      </c>
      <c r="C68" s="986"/>
      <c r="D68" s="986"/>
      <c r="E68" s="986"/>
      <c r="F68" s="986"/>
      <c r="G68" s="986"/>
      <c r="H68" s="986"/>
      <c r="I68" s="986"/>
      <c r="J68" s="986"/>
      <c r="K68" s="986"/>
      <c r="L68" s="986"/>
      <c r="M68" s="986"/>
      <c r="N68" s="986"/>
      <c r="O68" s="986"/>
      <c r="P68" s="987"/>
      <c r="Q68" s="988">
        <v>2479</v>
      </c>
      <c r="R68" s="982"/>
      <c r="S68" s="982"/>
      <c r="T68" s="982"/>
      <c r="U68" s="982"/>
      <c r="V68" s="982">
        <v>2329</v>
      </c>
      <c r="W68" s="982"/>
      <c r="X68" s="982"/>
      <c r="Y68" s="982"/>
      <c r="Z68" s="982"/>
      <c r="AA68" s="982">
        <v>150</v>
      </c>
      <c r="AB68" s="982"/>
      <c r="AC68" s="982"/>
      <c r="AD68" s="982"/>
      <c r="AE68" s="982"/>
      <c r="AF68" s="982">
        <v>117</v>
      </c>
      <c r="AG68" s="982"/>
      <c r="AH68" s="982"/>
      <c r="AI68" s="982"/>
      <c r="AJ68" s="982"/>
      <c r="AK68" s="982" t="s">
        <v>548</v>
      </c>
      <c r="AL68" s="982"/>
      <c r="AM68" s="982"/>
      <c r="AN68" s="982"/>
      <c r="AO68" s="982"/>
      <c r="AP68" s="982">
        <v>3769</v>
      </c>
      <c r="AQ68" s="982"/>
      <c r="AR68" s="982"/>
      <c r="AS68" s="982"/>
      <c r="AT68" s="982"/>
      <c r="AU68" s="982">
        <v>1105</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549</v>
      </c>
      <c r="C69" s="975"/>
      <c r="D69" s="975"/>
      <c r="E69" s="975"/>
      <c r="F69" s="975"/>
      <c r="G69" s="975"/>
      <c r="H69" s="975"/>
      <c r="I69" s="975"/>
      <c r="J69" s="975"/>
      <c r="K69" s="975"/>
      <c r="L69" s="975"/>
      <c r="M69" s="975"/>
      <c r="N69" s="975"/>
      <c r="O69" s="975"/>
      <c r="P69" s="976"/>
      <c r="Q69" s="977">
        <v>2063</v>
      </c>
      <c r="R69" s="971"/>
      <c r="S69" s="971"/>
      <c r="T69" s="971"/>
      <c r="U69" s="971"/>
      <c r="V69" s="971">
        <v>1802</v>
      </c>
      <c r="W69" s="971"/>
      <c r="X69" s="971"/>
      <c r="Y69" s="971"/>
      <c r="Z69" s="971"/>
      <c r="AA69" s="971">
        <v>261</v>
      </c>
      <c r="AB69" s="971"/>
      <c r="AC69" s="971"/>
      <c r="AD69" s="971"/>
      <c r="AE69" s="971"/>
      <c r="AF69" s="971">
        <v>261</v>
      </c>
      <c r="AG69" s="971"/>
      <c r="AH69" s="971"/>
      <c r="AI69" s="971"/>
      <c r="AJ69" s="971"/>
      <c r="AK69" s="971" t="s">
        <v>548</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550</v>
      </c>
      <c r="C70" s="975"/>
      <c r="D70" s="975"/>
      <c r="E70" s="975"/>
      <c r="F70" s="975"/>
      <c r="G70" s="975"/>
      <c r="H70" s="975"/>
      <c r="I70" s="975"/>
      <c r="J70" s="975"/>
      <c r="K70" s="975"/>
      <c r="L70" s="975"/>
      <c r="M70" s="975"/>
      <c r="N70" s="975"/>
      <c r="O70" s="975"/>
      <c r="P70" s="976"/>
      <c r="Q70" s="977">
        <v>1017156</v>
      </c>
      <c r="R70" s="971"/>
      <c r="S70" s="971"/>
      <c r="T70" s="971"/>
      <c r="U70" s="971"/>
      <c r="V70" s="971">
        <v>995709</v>
      </c>
      <c r="W70" s="971"/>
      <c r="X70" s="971"/>
      <c r="Y70" s="971"/>
      <c r="Z70" s="971"/>
      <c r="AA70" s="971">
        <v>21447</v>
      </c>
      <c r="AB70" s="971"/>
      <c r="AC70" s="971"/>
      <c r="AD70" s="971"/>
      <c r="AE70" s="971"/>
      <c r="AF70" s="971">
        <v>21447</v>
      </c>
      <c r="AG70" s="971"/>
      <c r="AH70" s="971"/>
      <c r="AI70" s="971"/>
      <c r="AJ70" s="971"/>
      <c r="AK70" s="971">
        <v>1</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551</v>
      </c>
      <c r="C71" s="975"/>
      <c r="D71" s="975"/>
      <c r="E71" s="975"/>
      <c r="F71" s="975"/>
      <c r="G71" s="975"/>
      <c r="H71" s="975"/>
      <c r="I71" s="975"/>
      <c r="J71" s="975"/>
      <c r="K71" s="975"/>
      <c r="L71" s="975"/>
      <c r="M71" s="975"/>
      <c r="N71" s="975"/>
      <c r="O71" s="975"/>
      <c r="P71" s="976"/>
      <c r="Q71" s="977">
        <v>549</v>
      </c>
      <c r="R71" s="971"/>
      <c r="S71" s="971"/>
      <c r="T71" s="971"/>
      <c r="U71" s="971"/>
      <c r="V71" s="971">
        <v>506</v>
      </c>
      <c r="W71" s="971"/>
      <c r="X71" s="971"/>
      <c r="Y71" s="971"/>
      <c r="Z71" s="971"/>
      <c r="AA71" s="971">
        <v>43</v>
      </c>
      <c r="AB71" s="971"/>
      <c r="AC71" s="971"/>
      <c r="AD71" s="971"/>
      <c r="AE71" s="971"/>
      <c r="AF71" s="971">
        <v>43</v>
      </c>
      <c r="AG71" s="971"/>
      <c r="AH71" s="971"/>
      <c r="AI71" s="971"/>
      <c r="AJ71" s="971"/>
      <c r="AK71" s="971" t="s">
        <v>548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552</v>
      </c>
      <c r="C72" s="975"/>
      <c r="D72" s="975"/>
      <c r="E72" s="975"/>
      <c r="F72" s="975"/>
      <c r="G72" s="975"/>
      <c r="H72" s="975"/>
      <c r="I72" s="975"/>
      <c r="J72" s="975"/>
      <c r="K72" s="975"/>
      <c r="L72" s="975"/>
      <c r="M72" s="975"/>
      <c r="N72" s="975"/>
      <c r="O72" s="975"/>
      <c r="P72" s="976"/>
      <c r="Q72" s="977">
        <v>7139</v>
      </c>
      <c r="R72" s="971"/>
      <c r="S72" s="971"/>
      <c r="T72" s="971"/>
      <c r="U72" s="971"/>
      <c r="V72" s="971">
        <v>6167</v>
      </c>
      <c r="W72" s="971"/>
      <c r="X72" s="971"/>
      <c r="Y72" s="971"/>
      <c r="Z72" s="971"/>
      <c r="AA72" s="971">
        <v>972</v>
      </c>
      <c r="AB72" s="971"/>
      <c r="AC72" s="971"/>
      <c r="AD72" s="971"/>
      <c r="AE72" s="971"/>
      <c r="AF72" s="971">
        <v>972</v>
      </c>
      <c r="AG72" s="971"/>
      <c r="AH72" s="971"/>
      <c r="AI72" s="971"/>
      <c r="AJ72" s="971"/>
      <c r="AK72" s="971" t="s">
        <v>548</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22840</v>
      </c>
      <c r="AG88" s="959"/>
      <c r="AH88" s="959"/>
      <c r="AI88" s="959"/>
      <c r="AJ88" s="959"/>
      <c r="AK88" s="963"/>
      <c r="AL88" s="963"/>
      <c r="AM88" s="963"/>
      <c r="AN88" s="963"/>
      <c r="AO88" s="963"/>
      <c r="AP88" s="959">
        <v>3769</v>
      </c>
      <c r="AQ88" s="959"/>
      <c r="AR88" s="959"/>
      <c r="AS88" s="959"/>
      <c r="AT88" s="959"/>
      <c r="AU88" s="959">
        <v>1105</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26"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1194382</v>
      </c>
      <c r="AB110" s="889"/>
      <c r="AC110" s="889"/>
      <c r="AD110" s="889"/>
      <c r="AE110" s="890"/>
      <c r="AF110" s="891">
        <v>1171244</v>
      </c>
      <c r="AG110" s="889"/>
      <c r="AH110" s="889"/>
      <c r="AI110" s="889"/>
      <c r="AJ110" s="890"/>
      <c r="AK110" s="891">
        <v>1228783</v>
      </c>
      <c r="AL110" s="889"/>
      <c r="AM110" s="889"/>
      <c r="AN110" s="889"/>
      <c r="AO110" s="890"/>
      <c r="AP110" s="892">
        <v>13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11403648</v>
      </c>
      <c r="BR110" s="842"/>
      <c r="BS110" s="842"/>
      <c r="BT110" s="842"/>
      <c r="BU110" s="842"/>
      <c r="BV110" s="842">
        <v>10742335</v>
      </c>
      <c r="BW110" s="842"/>
      <c r="BX110" s="842"/>
      <c r="BY110" s="842"/>
      <c r="BZ110" s="842"/>
      <c r="CA110" s="842">
        <v>9856028</v>
      </c>
      <c r="CB110" s="842"/>
      <c r="CC110" s="842"/>
      <c r="CD110" s="842"/>
      <c r="CE110" s="842"/>
      <c r="CF110" s="866">
        <v>104.6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6"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6"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5447219</v>
      </c>
      <c r="BR112" s="817"/>
      <c r="BS112" s="817"/>
      <c r="BT112" s="817"/>
      <c r="BU112" s="817"/>
      <c r="BV112" s="817">
        <v>5160545</v>
      </c>
      <c r="BW112" s="817"/>
      <c r="BX112" s="817"/>
      <c r="BY112" s="817"/>
      <c r="BZ112" s="817"/>
      <c r="CA112" s="817">
        <v>5358378</v>
      </c>
      <c r="CB112" s="817"/>
      <c r="CC112" s="817"/>
      <c r="CD112" s="817"/>
      <c r="CE112" s="817"/>
      <c r="CF112" s="875">
        <v>56.9</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6"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429085</v>
      </c>
      <c r="AB113" s="919"/>
      <c r="AC113" s="919"/>
      <c r="AD113" s="919"/>
      <c r="AE113" s="920"/>
      <c r="AF113" s="921">
        <v>468955</v>
      </c>
      <c r="AG113" s="919"/>
      <c r="AH113" s="919"/>
      <c r="AI113" s="919"/>
      <c r="AJ113" s="920"/>
      <c r="AK113" s="921">
        <v>449621</v>
      </c>
      <c r="AL113" s="919"/>
      <c r="AM113" s="919"/>
      <c r="AN113" s="919"/>
      <c r="AO113" s="920"/>
      <c r="AP113" s="922">
        <v>4.8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1480981</v>
      </c>
      <c r="BR113" s="817"/>
      <c r="BS113" s="817"/>
      <c r="BT113" s="817"/>
      <c r="BU113" s="817"/>
      <c r="BV113" s="817">
        <v>1292460</v>
      </c>
      <c r="BW113" s="817"/>
      <c r="BX113" s="817"/>
      <c r="BY113" s="817"/>
      <c r="BZ113" s="817"/>
      <c r="CA113" s="817">
        <v>1105377</v>
      </c>
      <c r="CB113" s="817"/>
      <c r="CC113" s="817"/>
      <c r="CD113" s="817"/>
      <c r="CE113" s="817"/>
      <c r="CF113" s="875">
        <v>11.7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6"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189107</v>
      </c>
      <c r="AB114" s="780"/>
      <c r="AC114" s="780"/>
      <c r="AD114" s="780"/>
      <c r="AE114" s="781"/>
      <c r="AF114" s="782">
        <v>196992</v>
      </c>
      <c r="AG114" s="780"/>
      <c r="AH114" s="780"/>
      <c r="AI114" s="780"/>
      <c r="AJ114" s="781"/>
      <c r="AK114" s="782">
        <v>197107</v>
      </c>
      <c r="AL114" s="780"/>
      <c r="AM114" s="780"/>
      <c r="AN114" s="780"/>
      <c r="AO114" s="781"/>
      <c r="AP114" s="824">
        <v>2.1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3180819</v>
      </c>
      <c r="BR114" s="817"/>
      <c r="BS114" s="817"/>
      <c r="BT114" s="817"/>
      <c r="BU114" s="817"/>
      <c r="BV114" s="817">
        <v>3126652</v>
      </c>
      <c r="BW114" s="817"/>
      <c r="BX114" s="817"/>
      <c r="BY114" s="817"/>
      <c r="BZ114" s="817"/>
      <c r="CA114" s="817">
        <v>3112043</v>
      </c>
      <c r="CB114" s="817"/>
      <c r="CC114" s="817"/>
      <c r="CD114" s="817"/>
      <c r="CE114" s="817"/>
      <c r="CF114" s="875">
        <v>33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6"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6"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6"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1812574</v>
      </c>
      <c r="AB117" s="903"/>
      <c r="AC117" s="903"/>
      <c r="AD117" s="903"/>
      <c r="AE117" s="904"/>
      <c r="AF117" s="905">
        <v>1837191</v>
      </c>
      <c r="AG117" s="903"/>
      <c r="AH117" s="903"/>
      <c r="AI117" s="903"/>
      <c r="AJ117" s="904"/>
      <c r="AK117" s="905">
        <v>1875511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6"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6"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441</v>
      </c>
      <c r="BP119" s="878"/>
      <c r="BQ119" s="879">
        <v>21512667</v>
      </c>
      <c r="BR119" s="845"/>
      <c r="BS119" s="845"/>
      <c r="BT119" s="845"/>
      <c r="BU119" s="845"/>
      <c r="BV119" s="845">
        <v>20321992</v>
      </c>
      <c r="BW119" s="845"/>
      <c r="BX119" s="845"/>
      <c r="BY119" s="845"/>
      <c r="BZ119" s="845"/>
      <c r="CA119" s="845">
        <v>19431826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6"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3935519</v>
      </c>
      <c r="BR120" s="842"/>
      <c r="BS120" s="842"/>
      <c r="BT120" s="842"/>
      <c r="BU120" s="842"/>
      <c r="BV120" s="842">
        <v>4167237</v>
      </c>
      <c r="BW120" s="842"/>
      <c r="BX120" s="842"/>
      <c r="BY120" s="842"/>
      <c r="BZ120" s="842"/>
      <c r="CA120" s="842">
        <v>3978352</v>
      </c>
      <c r="CB120" s="842"/>
      <c r="CC120" s="842"/>
      <c r="CD120" s="842"/>
      <c r="CE120" s="842"/>
      <c r="CF120" s="866">
        <v>42.2</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5447219</v>
      </c>
      <c r="DH120" s="842"/>
      <c r="DI120" s="842"/>
      <c r="DJ120" s="842"/>
      <c r="DK120" s="842"/>
      <c r="DL120" s="842">
        <v>5160545</v>
      </c>
      <c r="DM120" s="842"/>
      <c r="DN120" s="842"/>
      <c r="DO120" s="842"/>
      <c r="DP120" s="842"/>
      <c r="DQ120" s="842">
        <v>5358378</v>
      </c>
      <c r="DR120" s="842"/>
      <c r="DS120" s="842"/>
      <c r="DT120" s="842"/>
      <c r="DU120" s="842"/>
      <c r="DV120" s="843">
        <v>56.9</v>
      </c>
      <c r="DW120" s="843"/>
      <c r="DX120" s="843"/>
      <c r="DY120" s="843"/>
      <c r="DZ120" s="844"/>
    </row>
    <row r="121" spans="1:130" s="226"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4105326</v>
      </c>
      <c r="BR121" s="817"/>
      <c r="BS121" s="817"/>
      <c r="BT121" s="817"/>
      <c r="BU121" s="817"/>
      <c r="BV121" s="817">
        <v>3777777</v>
      </c>
      <c r="BW121" s="817"/>
      <c r="BX121" s="817"/>
      <c r="BY121" s="817"/>
      <c r="BZ121" s="817"/>
      <c r="CA121" s="817">
        <v>3827041</v>
      </c>
      <c r="CB121" s="817"/>
      <c r="CC121" s="817"/>
      <c r="CD121" s="817"/>
      <c r="CE121" s="817"/>
      <c r="CF121" s="875">
        <v>40.6</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26"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12517351</v>
      </c>
      <c r="BR122" s="845"/>
      <c r="BS122" s="845"/>
      <c r="BT122" s="845"/>
      <c r="BU122" s="845"/>
      <c r="BV122" s="845">
        <v>11924473</v>
      </c>
      <c r="BW122" s="845"/>
      <c r="BX122" s="845"/>
      <c r="BY122" s="845"/>
      <c r="BZ122" s="845"/>
      <c r="CA122" s="845">
        <v>11243280</v>
      </c>
      <c r="CB122" s="845"/>
      <c r="CC122" s="845"/>
      <c r="CD122" s="845"/>
      <c r="CE122" s="845"/>
      <c r="CF122" s="846">
        <v>119.3</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6"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449</v>
      </c>
      <c r="BP123" s="878"/>
      <c r="BQ123" s="832">
        <v>20558196</v>
      </c>
      <c r="BR123" s="833"/>
      <c r="BS123" s="833"/>
      <c r="BT123" s="833"/>
      <c r="BU123" s="833"/>
      <c r="BV123" s="833">
        <v>19869487</v>
      </c>
      <c r="BW123" s="833"/>
      <c r="BX123" s="833"/>
      <c r="BY123" s="833"/>
      <c r="BZ123" s="833"/>
      <c r="CA123" s="833">
        <v>19048673</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6"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10.1</v>
      </c>
      <c r="BR124" s="831"/>
      <c r="BS124" s="831"/>
      <c r="BT124" s="831"/>
      <c r="BU124" s="831"/>
      <c r="BV124" s="831">
        <v>4.9000000000000004</v>
      </c>
      <c r="BW124" s="831"/>
      <c r="BX124" s="831"/>
      <c r="BY124" s="831"/>
      <c r="BZ124" s="831"/>
      <c r="CA124" s="831">
        <v>4</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6"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6"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6"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28"/>
      <c r="AV127" s="228"/>
      <c r="AW127" s="228"/>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6"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400269</v>
      </c>
      <c r="AB128" s="801"/>
      <c r="AC128" s="801"/>
      <c r="AD128" s="801"/>
      <c r="AE128" s="802"/>
      <c r="AF128" s="803">
        <v>360816</v>
      </c>
      <c r="AG128" s="801"/>
      <c r="AH128" s="801"/>
      <c r="AI128" s="801"/>
      <c r="AJ128" s="802"/>
      <c r="AK128" s="803">
        <v>391047</v>
      </c>
      <c r="AL128" s="801"/>
      <c r="AM128" s="801"/>
      <c r="AN128" s="801"/>
      <c r="AO128" s="802"/>
      <c r="AP128" s="804"/>
      <c r="AQ128" s="805"/>
      <c r="AR128" s="805"/>
      <c r="AS128" s="805"/>
      <c r="AT128" s="806"/>
      <c r="AU128" s="228"/>
      <c r="AV128" s="228"/>
      <c r="AW128" s="228"/>
      <c r="AX128" s="807" t="s">
        <v>463</v>
      </c>
      <c r="AY128" s="808"/>
      <c r="AZ128" s="808"/>
      <c r="BA128" s="808"/>
      <c r="BB128" s="808"/>
      <c r="BC128" s="808"/>
      <c r="BD128" s="808"/>
      <c r="BE128" s="809"/>
      <c r="BF128" s="786" t="s">
        <v>122</v>
      </c>
      <c r="BG128" s="787"/>
      <c r="BH128" s="787"/>
      <c r="BI128" s="787"/>
      <c r="BJ128" s="787"/>
      <c r="BK128" s="787"/>
      <c r="BL128" s="810"/>
      <c r="BM128" s="786">
        <v>13.25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6"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10532202</v>
      </c>
      <c r="AB129" s="780"/>
      <c r="AC129" s="780"/>
      <c r="AD129" s="780"/>
      <c r="AE129" s="781"/>
      <c r="AF129" s="782">
        <v>10304981</v>
      </c>
      <c r="AG129" s="780"/>
      <c r="AH129" s="780"/>
      <c r="AI129" s="780"/>
      <c r="AJ129" s="781"/>
      <c r="AK129" s="782">
        <v>10517173</v>
      </c>
      <c r="AL129" s="780"/>
      <c r="AM129" s="780"/>
      <c r="AN129" s="780"/>
      <c r="AO129" s="781"/>
      <c r="AP129" s="783"/>
      <c r="AQ129" s="784"/>
      <c r="AR129" s="784"/>
      <c r="AS129" s="784"/>
      <c r="AT129" s="785"/>
      <c r="AU129" s="229"/>
      <c r="AV129" s="229"/>
      <c r="AW129" s="229"/>
      <c r="AX129" s="751" t="s">
        <v>466</v>
      </c>
      <c r="AY129" s="752"/>
      <c r="AZ129" s="752"/>
      <c r="BA129" s="752"/>
      <c r="BB129" s="752"/>
      <c r="BC129" s="752"/>
      <c r="BD129" s="752"/>
      <c r="BE129" s="753"/>
      <c r="BF129" s="770" t="s">
        <v>122</v>
      </c>
      <c r="BG129" s="771"/>
      <c r="BH129" s="771"/>
      <c r="BI129" s="771"/>
      <c r="BJ129" s="771"/>
      <c r="BK129" s="771"/>
      <c r="BL129" s="772"/>
      <c r="BM129" s="770">
        <v>18.25</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1090178</v>
      </c>
      <c r="AB130" s="780"/>
      <c r="AC130" s="780"/>
      <c r="AD130" s="780"/>
      <c r="AE130" s="781"/>
      <c r="AF130" s="782">
        <v>1098692</v>
      </c>
      <c r="AG130" s="780"/>
      <c r="AH130" s="780"/>
      <c r="AI130" s="780"/>
      <c r="AJ130" s="781"/>
      <c r="AK130" s="782">
        <v>1092237</v>
      </c>
      <c r="AL130" s="780"/>
      <c r="AM130" s="780"/>
      <c r="AN130" s="780"/>
      <c r="AO130" s="781"/>
      <c r="AP130" s="783"/>
      <c r="AQ130" s="784"/>
      <c r="AR130" s="784"/>
      <c r="AS130" s="784"/>
      <c r="AT130" s="785"/>
      <c r="AU130" s="229"/>
      <c r="AV130" s="229"/>
      <c r="AW130" s="229"/>
      <c r="AX130" s="751" t="s">
        <v>469</v>
      </c>
      <c r="AY130" s="752"/>
      <c r="AZ130" s="752"/>
      <c r="BA130" s="752"/>
      <c r="BB130" s="752"/>
      <c r="BC130" s="752"/>
      <c r="BD130" s="752"/>
      <c r="BE130" s="753"/>
      <c r="BF130" s="754">
        <v>3.8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9442024</v>
      </c>
      <c r="AB131" s="764"/>
      <c r="AC131" s="764"/>
      <c r="AD131" s="764"/>
      <c r="AE131" s="765"/>
      <c r="AF131" s="766">
        <v>9206289</v>
      </c>
      <c r="AG131" s="764"/>
      <c r="AH131" s="764"/>
      <c r="AI131" s="764"/>
      <c r="AJ131" s="765"/>
      <c r="AK131" s="766">
        <v>9424936</v>
      </c>
      <c r="AL131" s="764"/>
      <c r="AM131" s="764"/>
      <c r="AN131" s="764"/>
      <c r="AO131" s="765"/>
      <c r="AP131" s="767"/>
      <c r="AQ131" s="768"/>
      <c r="AR131" s="768"/>
      <c r="AS131" s="768"/>
      <c r="AT131" s="769"/>
      <c r="AU131" s="229"/>
      <c r="AV131" s="229"/>
      <c r="AW131" s="229"/>
      <c r="AX131" s="729" t="s">
        <v>471</v>
      </c>
      <c r="AY131" s="730"/>
      <c r="AZ131" s="730"/>
      <c r="BA131" s="730"/>
      <c r="BB131" s="730"/>
      <c r="BC131" s="730"/>
      <c r="BD131" s="730"/>
      <c r="BE131" s="731"/>
      <c r="BF131" s="732">
        <v>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3.4116308110000002</v>
      </c>
      <c r="AB132" s="745"/>
      <c r="AC132" s="745"/>
      <c r="AD132" s="745"/>
      <c r="AE132" s="746"/>
      <c r="AF132" s="747">
        <v>4.1024456220000003</v>
      </c>
      <c r="AG132" s="745"/>
      <c r="AH132" s="745"/>
      <c r="AI132" s="745"/>
      <c r="AJ132" s="746"/>
      <c r="AK132" s="747">
        <v>4.1615879409999996</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v>
      </c>
      <c r="AB133" s="724"/>
      <c r="AC133" s="724"/>
      <c r="AD133" s="724"/>
      <c r="AE133" s="725"/>
      <c r="AF133" s="723">
        <v>3.8</v>
      </c>
      <c r="AG133" s="724"/>
      <c r="AH133" s="724"/>
      <c r="AI133" s="724"/>
      <c r="AJ133" s="725"/>
      <c r="AK133" s="723">
        <v>3.8</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UrVA9QIxQN+UPFSCSITD7xVHhalo0ZqLvv0TDc6V8vvu44FsPwd+7LNTBLXKn+CEGu3Ft3mMETX1daFIG1o0Q==" saltValue="vaFzOXOKi3nOoQGl/Koj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9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475</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tiZOSNLo5hWxJbqg7jjLMGb+veSCYm3mlEqZWFWngf+0HNZrOmdd9LCr11AxhUBi8kQdYQtwi0gLkJ8MWoZZZw==" saltValue="SsN6+cia8uWLZHyEGIsZM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FMU+M5SNjIlWBo0X0yHKdqprlr312UV0Qt0n/oocUgOBJ/0SXs5XmByrxbDlTYQDSIdASvgEslAAfvEGCzEvA==" saltValue="Te3n9WpHuBK70DXgRgOY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476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478</v>
      </c>
      <c r="AP7" s="268"/>
      <c r="AQ7" s="269" t="s">
        <v>479</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480</v>
      </c>
      <c r="AQ8" s="275" t="s">
        <v>481</v>
      </c>
      <c r="AR8" s="276" t="s">
        <v>482</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483</v>
      </c>
      <c r="AL9" s="1131"/>
      <c r="AM9" s="1131"/>
      <c r="AN9" s="1132"/>
      <c r="AO9" s="277">
        <v>3603468</v>
      </c>
      <c r="AP9" s="277">
        <v>75325</v>
      </c>
      <c r="AQ9" s="278">
        <v>90724</v>
      </c>
      <c r="AR9" s="279">
        <v>-17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484</v>
      </c>
      <c r="AL10" s="1131"/>
      <c r="AM10" s="1131"/>
      <c r="AN10" s="1132"/>
      <c r="AO10" s="280">
        <v>71934</v>
      </c>
      <c r="AP10" s="280">
        <v>1504</v>
      </c>
      <c r="AQ10" s="281">
        <v>11342</v>
      </c>
      <c r="AR10" s="282">
        <v>-86.7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485</v>
      </c>
      <c r="AL11" s="1131"/>
      <c r="AM11" s="1131"/>
      <c r="AN11" s="1132"/>
      <c r="AO11" s="280" t="s">
        <v>486</v>
      </c>
      <c r="AP11" s="280" t="s">
        <v>486</v>
      </c>
      <c r="AQ11" s="281">
        <v>1033</v>
      </c>
      <c r="AR11" s="282" t="s">
        <v>486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487</v>
      </c>
      <c r="AL12" s="1131"/>
      <c r="AM12" s="1131"/>
      <c r="AN12" s="1132"/>
      <c r="AO12" s="280" t="s">
        <v>486</v>
      </c>
      <c r="AP12" s="280" t="s">
        <v>486</v>
      </c>
      <c r="AQ12" s="281">
        <v>16</v>
      </c>
      <c r="AR12" s="282" t="s">
        <v>486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488</v>
      </c>
      <c r="AL13" s="1131"/>
      <c r="AM13" s="1131"/>
      <c r="AN13" s="1132"/>
      <c r="AO13" s="280">
        <v>130731</v>
      </c>
      <c r="AP13" s="280">
        <v>2733</v>
      </c>
      <c r="AQ13" s="281">
        <v>3647</v>
      </c>
      <c r="AR13" s="282">
        <v>-25.1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489</v>
      </c>
      <c r="AL14" s="1131"/>
      <c r="AM14" s="1131"/>
      <c r="AN14" s="1132"/>
      <c r="AO14" s="280">
        <v>44349</v>
      </c>
      <c r="AP14" s="280">
        <v>927</v>
      </c>
      <c r="AQ14" s="281">
        <v>1693</v>
      </c>
      <c r="AR14" s="282">
        <v>-45.2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490</v>
      </c>
      <c r="AL15" s="1134"/>
      <c r="AM15" s="1134"/>
      <c r="AN15" s="1135"/>
      <c r="AO15" s="280">
        <v>-228958</v>
      </c>
      <c r="AP15" s="280">
        <v>-4786</v>
      </c>
      <c r="AQ15" s="281">
        <v>-4922</v>
      </c>
      <c r="AR15" s="282">
        <v>-2.8</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3621524</v>
      </c>
      <c r="AP16" s="280">
        <v>75702</v>
      </c>
      <c r="AQ16" s="281">
        <v>103533</v>
      </c>
      <c r="AR16" s="282">
        <v>-26.9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491</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492</v>
      </c>
      <c r="AP20" s="289" t="s">
        <v>493</v>
      </c>
      <c r="AQ20" s="290" t="s">
        <v>494</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495</v>
      </c>
      <c r="AL21" s="1137"/>
      <c r="AM21" s="1137"/>
      <c r="AN21" s="1138"/>
      <c r="AO21" s="293">
        <v>7.76</v>
      </c>
      <c r="AP21" s="294">
        <v>9.17</v>
      </c>
      <c r="AQ21" s="295">
        <v>-1.41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496</v>
      </c>
      <c r="AL22" s="1137"/>
      <c r="AM22" s="1137"/>
      <c r="AN22" s="1138"/>
      <c r="AO22" s="298">
        <v>100.1</v>
      </c>
      <c r="AP22" s="299">
        <v>97.2</v>
      </c>
      <c r="AQ22" s="300">
        <v>2.9</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 x14ac:dyDescent="0.2">
      <c r="A27" s="305"/>
      <c r="AO27" s="258"/>
      <c r="AP27" s="258"/>
      <c r="AQ27" s="258"/>
      <c r="AR27" s="258"/>
      <c r="AS27" s="258"/>
      <c r="AT27" s="258"/>
    </row>
    <row r="28" spans="1:46" ht="16.5" x14ac:dyDescent="0.2">
      <c r="A28" s="259" t="s">
        <v>498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478</v>
      </c>
      <c r="AP30" s="268"/>
      <c r="AQ30" s="269" t="s">
        <v>479</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480</v>
      </c>
      <c r="AQ31" s="275" t="s">
        <v>481</v>
      </c>
      <c r="AR31" s="276" t="s">
        <v>482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500</v>
      </c>
      <c r="AL32" s="1121"/>
      <c r="AM32" s="1121"/>
      <c r="AN32" s="1122"/>
      <c r="AO32" s="308">
        <v>1228783</v>
      </c>
      <c r="AP32" s="308">
        <v>25686</v>
      </c>
      <c r="AQ32" s="309">
        <v>59793</v>
      </c>
      <c r="AR32" s="310">
        <v>-57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501</v>
      </c>
      <c r="AL33" s="1121"/>
      <c r="AM33" s="1121"/>
      <c r="AN33" s="1122"/>
      <c r="AO33" s="308" t="s">
        <v>486</v>
      </c>
      <c r="AP33" s="308" t="s">
        <v>486</v>
      </c>
      <c r="AQ33" s="309" t="s">
        <v>486</v>
      </c>
      <c r="AR33" s="310" t="s">
        <v>486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502</v>
      </c>
      <c r="AL34" s="1121"/>
      <c r="AM34" s="1121"/>
      <c r="AN34" s="1122"/>
      <c r="AO34" s="308" t="s">
        <v>486</v>
      </c>
      <c r="AP34" s="308" t="s">
        <v>486</v>
      </c>
      <c r="AQ34" s="309" t="s">
        <v>486</v>
      </c>
      <c r="AR34" s="310" t="s">
        <v>486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503</v>
      </c>
      <c r="AL35" s="1121"/>
      <c r="AM35" s="1121"/>
      <c r="AN35" s="1122"/>
      <c r="AO35" s="308">
        <v>449621</v>
      </c>
      <c r="AP35" s="308">
        <v>9399</v>
      </c>
      <c r="AQ35" s="309">
        <v>14599</v>
      </c>
      <c r="AR35" s="310">
        <v>-35.6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504</v>
      </c>
      <c r="AL36" s="1121"/>
      <c r="AM36" s="1121"/>
      <c r="AN36" s="1122"/>
      <c r="AO36" s="308">
        <v>197107</v>
      </c>
      <c r="AP36" s="308">
        <v>4120</v>
      </c>
      <c r="AQ36" s="309">
        <v>2530</v>
      </c>
      <c r="AR36" s="310">
        <v>62.8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505</v>
      </c>
      <c r="AL37" s="1121"/>
      <c r="AM37" s="1121"/>
      <c r="AN37" s="1122"/>
      <c r="AO37" s="308" t="s">
        <v>486</v>
      </c>
      <c r="AP37" s="308" t="s">
        <v>486</v>
      </c>
      <c r="AQ37" s="309">
        <v>188</v>
      </c>
      <c r="AR37" s="310" t="s">
        <v>486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506</v>
      </c>
      <c r="AL38" s="1124"/>
      <c r="AM38" s="1124"/>
      <c r="AN38" s="1125"/>
      <c r="AO38" s="311" t="s">
        <v>486</v>
      </c>
      <c r="AP38" s="311" t="s">
        <v>486</v>
      </c>
      <c r="AQ38" s="312">
        <v>2</v>
      </c>
      <c r="AR38" s="300" t="s">
        <v>486</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507</v>
      </c>
      <c r="AL39" s="1124"/>
      <c r="AM39" s="1124"/>
      <c r="AN39" s="1125"/>
      <c r="AO39" s="308">
        <v>-391047</v>
      </c>
      <c r="AP39" s="308">
        <v>-8174</v>
      </c>
      <c r="AQ39" s="309">
        <v>-4866</v>
      </c>
      <c r="AR39" s="310">
        <v>68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508</v>
      </c>
      <c r="AL40" s="1121"/>
      <c r="AM40" s="1121"/>
      <c r="AN40" s="1122"/>
      <c r="AO40" s="308">
        <v>-1092237</v>
      </c>
      <c r="AP40" s="308">
        <v>-22832</v>
      </c>
      <c r="AQ40" s="309">
        <v>-49341</v>
      </c>
      <c r="AR40" s="310">
        <v>-53.7</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392227</v>
      </c>
      <c r="AP41" s="308">
        <v>8199</v>
      </c>
      <c r="AQ41" s="309">
        <v>22906</v>
      </c>
      <c r="AR41" s="310">
        <v>-64.2</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509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478</v>
      </c>
      <c r="AN49" s="1115" t="s">
        <v>511</v>
      </c>
      <c r="AO49" s="1116"/>
      <c r="AP49" s="1116"/>
      <c r="AQ49" s="1116"/>
      <c r="AR49" s="111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512</v>
      </c>
      <c r="AO50" s="325" t="s">
        <v>513</v>
      </c>
      <c r="AP50" s="326" t="s">
        <v>514</v>
      </c>
      <c r="AQ50" s="327" t="s">
        <v>515</v>
      </c>
      <c r="AR50" s="328" t="s">
        <v>516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517</v>
      </c>
      <c r="AL51" s="321"/>
      <c r="AM51" s="329">
        <v>1572336</v>
      </c>
      <c r="AN51" s="330">
        <v>32694</v>
      </c>
      <c r="AO51" s="331">
        <v>35.6</v>
      </c>
      <c r="AP51" s="332">
        <v>74581</v>
      </c>
      <c r="AQ51" s="333">
        <v>7</v>
      </c>
      <c r="AR51" s="334">
        <v>28.6</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518</v>
      </c>
      <c r="AM52" s="337">
        <v>983360</v>
      </c>
      <c r="AN52" s="338">
        <v>20447</v>
      </c>
      <c r="AO52" s="339">
        <v>12.2</v>
      </c>
      <c r="AP52" s="340">
        <v>41563</v>
      </c>
      <c r="AQ52" s="341">
        <v>6.8</v>
      </c>
      <c r="AR52" s="342">
        <v>5.4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519</v>
      </c>
      <c r="AL53" s="321"/>
      <c r="AM53" s="329">
        <v>1503553</v>
      </c>
      <c r="AN53" s="330">
        <v>31275</v>
      </c>
      <c r="AO53" s="331">
        <v>-4.3</v>
      </c>
      <c r="AP53" s="332">
        <v>76347</v>
      </c>
      <c r="AQ53" s="333">
        <v>2.4</v>
      </c>
      <c r="AR53" s="334">
        <v>-6.7</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518</v>
      </c>
      <c r="AM54" s="337">
        <v>806370</v>
      </c>
      <c r="AN54" s="338">
        <v>16773</v>
      </c>
      <c r="AO54" s="339">
        <v>-18</v>
      </c>
      <c r="AP54" s="340">
        <v>41762</v>
      </c>
      <c r="AQ54" s="341">
        <v>0.5</v>
      </c>
      <c r="AR54" s="342">
        <v>-18.5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520</v>
      </c>
      <c r="AL55" s="321"/>
      <c r="AM55" s="329">
        <v>1607734</v>
      </c>
      <c r="AN55" s="330">
        <v>33608</v>
      </c>
      <c r="AO55" s="331">
        <v>7.5</v>
      </c>
      <c r="AP55" s="332">
        <v>71279</v>
      </c>
      <c r="AQ55" s="333">
        <v>-6.6</v>
      </c>
      <c r="AR55" s="334">
        <v>14.1</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518</v>
      </c>
      <c r="AM56" s="337">
        <v>737735</v>
      </c>
      <c r="AN56" s="338">
        <v>15422</v>
      </c>
      <c r="AO56" s="339">
        <v>-8.1</v>
      </c>
      <c r="AP56" s="340">
        <v>36731</v>
      </c>
      <c r="AQ56" s="341">
        <v>-12</v>
      </c>
      <c r="AR56" s="342">
        <v>3.9</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521</v>
      </c>
      <c r="AL57" s="321"/>
      <c r="AM57" s="329">
        <v>1149795</v>
      </c>
      <c r="AN57" s="330">
        <v>24044</v>
      </c>
      <c r="AO57" s="331">
        <v>-28.5</v>
      </c>
      <c r="AP57" s="332">
        <v>74994</v>
      </c>
      <c r="AQ57" s="333">
        <v>5.2</v>
      </c>
      <c r="AR57" s="334">
        <v>-33.700000000000003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518</v>
      </c>
      <c r="AM58" s="337">
        <v>931002</v>
      </c>
      <c r="AN58" s="338">
        <v>19468</v>
      </c>
      <c r="AO58" s="339">
        <v>26.2</v>
      </c>
      <c r="AP58" s="340">
        <v>36188</v>
      </c>
      <c r="AQ58" s="341">
        <v>-1.5</v>
      </c>
      <c r="AR58" s="342">
        <v>27.7</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522</v>
      </c>
      <c r="AL59" s="321"/>
      <c r="AM59" s="329">
        <v>1251824</v>
      </c>
      <c r="AN59" s="330">
        <v>26167</v>
      </c>
      <c r="AO59" s="331">
        <v>8.8000000000000007</v>
      </c>
      <c r="AP59" s="332">
        <v>71849</v>
      </c>
      <c r="AQ59" s="333">
        <v>-4.2</v>
      </c>
      <c r="AR59" s="334">
        <v>13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518</v>
      </c>
      <c r="AM60" s="337">
        <v>801267</v>
      </c>
      <c r="AN60" s="338">
        <v>16749</v>
      </c>
      <c r="AO60" s="339">
        <v>-14</v>
      </c>
      <c r="AP60" s="340">
        <v>36144</v>
      </c>
      <c r="AQ60" s="341">
        <v>-0.1</v>
      </c>
      <c r="AR60" s="342">
        <v>-13.9</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523</v>
      </c>
      <c r="AL61" s="343"/>
      <c r="AM61" s="344">
        <v>1417048</v>
      </c>
      <c r="AN61" s="345">
        <v>29558</v>
      </c>
      <c r="AO61" s="346">
        <v>3.8</v>
      </c>
      <c r="AP61" s="347">
        <v>73810</v>
      </c>
      <c r="AQ61" s="348">
        <v>0.8</v>
      </c>
      <c r="AR61" s="334">
        <v>3</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518</v>
      </c>
      <c r="AM62" s="337">
        <v>851947</v>
      </c>
      <c r="AN62" s="338">
        <v>17772</v>
      </c>
      <c r="AO62" s="339">
        <v>-0.3</v>
      </c>
      <c r="AP62" s="340">
        <v>38478</v>
      </c>
      <c r="AQ62" s="341">
        <v>-1.3</v>
      </c>
      <c r="AR62" s="342">
        <v>1</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kzy4s8mrNFaoll1TdJSwj091bbiZ+uMaoA8ht91yU1RxhDmvafQW52UgXpzY9AGfMT1UNdxZnluR/Ekc6GtJ6A==" saltValue="Op4xK2tJwnjZ9IXDNwhn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475</v>
      </c>
    </row>
    <row r="121" spans="125:125" ht="13.5" hidden="1" customHeight="1" x14ac:dyDescent="0.2">
      <c r="DU121" s="255"/>
    </row>
  </sheetData>
  <sheetProtection algorithmName="SHA-512" hashValue="j+8Q13FxLw73RHU3njZ9WXcsAGIPur4Km+PDZfHmhoPDhcrhkjgSYnIKuNnHLIuA3PPK6khQg3G5CAYiufLv0w==" saltValue="lnBo3ePfzesvNyn+GdB+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475</v>
      </c>
    </row>
  </sheetData>
  <sheetProtection algorithmName="SHA-512" hashValue="8obV3m5v0WHnWx1+G+9NbV5dBufZsb7WkrcN8wGMZ0WQCU1x0nk3z9mZPB6DsWeGwzqsUTaxZQiqR4wRRB5TiA==" saltValue="K3D8H4ENnotPD0StGt2i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11.22</v>
      </c>
      <c r="G47" s="12">
        <v>8.1999999999999993</v>
      </c>
      <c r="H47" s="12">
        <v>11.94</v>
      </c>
      <c r="I47" s="12">
        <v>14.65</v>
      </c>
      <c r="J47" s="13">
        <v>13.89</v>
      </c>
    </row>
    <row r="48" spans="2:10" ht="57.75" customHeight="1" x14ac:dyDescent="0.2">
      <c r="B48" s="14"/>
      <c r="C48" s="1141" t="s">
        <v>4</v>
      </c>
      <c r="D48" s="1141"/>
      <c r="E48" s="1142"/>
      <c r="F48" s="15">
        <v>7.79</v>
      </c>
      <c r="G48" s="16">
        <v>10.53</v>
      </c>
      <c r="H48" s="16">
        <v>10.59</v>
      </c>
      <c r="I48" s="16">
        <v>8.5299999999999994</v>
      </c>
      <c r="J48" s="17">
        <v>6.15</v>
      </c>
    </row>
    <row r="49" spans="2:10" ht="57.75" customHeight="1" thickBot="1" x14ac:dyDescent="0.25">
      <c r="B49" s="18"/>
      <c r="C49" s="1143" t="s">
        <v>5</v>
      </c>
      <c r="D49" s="1143"/>
      <c r="E49" s="1144"/>
      <c r="F49" s="19" t="s">
        <v>530</v>
      </c>
      <c r="G49" s="20">
        <v>0.55000000000000004</v>
      </c>
      <c r="H49" s="20">
        <v>5.05</v>
      </c>
      <c r="I49" s="20">
        <v>0.15</v>
      </c>
      <c r="J49" s="21" t="s">
        <v>531</v>
      </c>
    </row>
    <row r="50" spans="2:10" ht="13" x14ac:dyDescent="0.2"/>
  </sheetData>
  <sheetProtection algorithmName="SHA-512" hashValue="eg7c7iYaci7XMuvbRgDraECtYabzNJcWcodPSNYqKnORQJGi4UfkeW1lL2UlMXN7c6DZuoWabh6FEmczui1w5Q==" saltValue="8IA9mp3B9SADzDr6fMl2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7.79</v>
      </c>
      <c r="G34" s="33">
        <v>10.52</v>
      </c>
      <c r="H34" s="33">
        <v>10.58</v>
      </c>
      <c r="I34" s="33">
        <v>8.52</v>
      </c>
      <c r="J34" s="34">
        <v>6.15</v>
      </c>
      <c r="K34" s="22"/>
      <c r="L34" s="22"/>
      <c r="M34" s="22"/>
      <c r="N34" s="22"/>
      <c r="O34" s="22"/>
      <c r="P34" s="22"/>
    </row>
    <row r="35" spans="1:16" ht="39" customHeight="1" x14ac:dyDescent="0.2">
      <c r="A35" s="22"/>
      <c r="B35" s="35"/>
      <c r="C35" s="1145" t="s">
        <v>533</v>
      </c>
      <c r="D35" s="1146"/>
      <c r="E35" s="1147"/>
      <c r="F35" s="36">
        <v>5.99</v>
      </c>
      <c r="G35" s="37">
        <v>5.39</v>
      </c>
      <c r="H35" s="37">
        <v>4.8600000000000003</v>
      </c>
      <c r="I35" s="37">
        <v>5.18</v>
      </c>
      <c r="J35" s="38">
        <v>4.28</v>
      </c>
      <c r="K35" s="22"/>
      <c r="L35" s="22"/>
      <c r="M35" s="22"/>
      <c r="N35" s="22"/>
      <c r="O35" s="22"/>
      <c r="P35" s="22"/>
    </row>
    <row r="36" spans="1:16" ht="39" customHeight="1" x14ac:dyDescent="0.2">
      <c r="A36" s="22"/>
      <c r="B36" s="35"/>
      <c r="C36" s="1145" t="s">
        <v>534</v>
      </c>
      <c r="D36" s="1146"/>
      <c r="E36" s="1147"/>
      <c r="F36" s="36">
        <v>2.0499999999999998</v>
      </c>
      <c r="G36" s="37">
        <v>1.51</v>
      </c>
      <c r="H36" s="37">
        <v>1.44</v>
      </c>
      <c r="I36" s="37">
        <v>1.82</v>
      </c>
      <c r="J36" s="38">
        <v>2.0299999999999998</v>
      </c>
      <c r="K36" s="22"/>
      <c r="L36" s="22"/>
      <c r="M36" s="22"/>
      <c r="N36" s="22"/>
      <c r="O36" s="22"/>
      <c r="P36" s="22"/>
    </row>
    <row r="37" spans="1:16" ht="39" customHeight="1" x14ac:dyDescent="0.2">
      <c r="A37" s="22"/>
      <c r="B37" s="35"/>
      <c r="C37" s="1145" t="s">
        <v>535</v>
      </c>
      <c r="D37" s="1146"/>
      <c r="E37" s="1147"/>
      <c r="F37" s="36">
        <v>0.72</v>
      </c>
      <c r="G37" s="37">
        <v>0.53</v>
      </c>
      <c r="H37" s="37">
        <v>0.55000000000000004</v>
      </c>
      <c r="I37" s="37">
        <v>0.92</v>
      </c>
      <c r="J37" s="38">
        <v>1.37</v>
      </c>
      <c r="K37" s="22"/>
      <c r="L37" s="22"/>
      <c r="M37" s="22"/>
      <c r="N37" s="22"/>
      <c r="O37" s="22"/>
      <c r="P37" s="22"/>
    </row>
    <row r="38" spans="1:16" ht="39" customHeight="1" x14ac:dyDescent="0.2">
      <c r="A38" s="22"/>
      <c r="B38" s="35"/>
      <c r="C38" s="1145" t="s">
        <v>536</v>
      </c>
      <c r="D38" s="1146"/>
      <c r="E38" s="1147"/>
      <c r="F38" s="36">
        <v>1.92</v>
      </c>
      <c r="G38" s="37">
        <v>2.2599999999999998</v>
      </c>
      <c r="H38" s="37">
        <v>2.0499999999999998</v>
      </c>
      <c r="I38" s="37">
        <v>1.57</v>
      </c>
      <c r="J38" s="38">
        <v>1.06</v>
      </c>
      <c r="K38" s="22"/>
      <c r="L38" s="22"/>
      <c r="M38" s="22"/>
      <c r="N38" s="22"/>
      <c r="O38" s="22"/>
      <c r="P38" s="22"/>
    </row>
    <row r="39" spans="1:16" ht="39" customHeight="1" x14ac:dyDescent="0.2">
      <c r="A39" s="22"/>
      <c r="B39" s="35"/>
      <c r="C39" s="1145" t="s">
        <v>537</v>
      </c>
      <c r="D39" s="1146"/>
      <c r="E39" s="1147"/>
      <c r="F39" s="36">
        <v>0.02</v>
      </c>
      <c r="G39" s="37">
        <v>0.02</v>
      </c>
      <c r="H39" s="37">
        <v>0.05</v>
      </c>
      <c r="I39" s="37">
        <v>0.05</v>
      </c>
      <c r="J39" s="38">
        <v>0.05</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gQkTlmZFE2vykcd6ujrF0k58fzPFVLnF81ckttzLuzIxm2Xd/Gu/yz8z/6GkY3sVHG+fWBE5WECSj0MYUtG5A==" saltValue="VGbETotrJVGVVMV5Fnhz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1192</v>
      </c>
      <c r="L45" s="60">
        <v>1195</v>
      </c>
      <c r="M45" s="60">
        <v>1194</v>
      </c>
      <c r="N45" s="60">
        <v>1171</v>
      </c>
      <c r="O45" s="61">
        <v>1229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496</v>
      </c>
      <c r="L48" s="64">
        <v>459</v>
      </c>
      <c r="M48" s="64">
        <v>429</v>
      </c>
      <c r="N48" s="64">
        <v>469</v>
      </c>
      <c r="O48" s="65">
        <v>450</v>
      </c>
      <c r="P48" s="48"/>
      <c r="Q48" s="48"/>
      <c r="R48" s="48"/>
      <c r="S48" s="48"/>
      <c r="T48" s="48"/>
      <c r="U48" s="48"/>
    </row>
    <row r="49" spans="1:21" ht="30.75" customHeight="1" x14ac:dyDescent="0.2">
      <c r="A49" s="48"/>
      <c r="B49" s="1178"/>
      <c r="C49" s="1179"/>
      <c r="D49" s="62"/>
      <c r="E49" s="1155" t="s">
        <v>14</v>
      </c>
      <c r="F49" s="1155"/>
      <c r="G49" s="1155"/>
      <c r="H49" s="1155"/>
      <c r="I49" s="1155"/>
      <c r="J49" s="1156"/>
      <c r="K49" s="63">
        <v>176</v>
      </c>
      <c r="L49" s="64">
        <v>180</v>
      </c>
      <c r="M49" s="64">
        <v>189</v>
      </c>
      <c r="N49" s="64">
        <v>197</v>
      </c>
      <c r="O49" s="65">
        <v>197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1470</v>
      </c>
      <c r="L52" s="64">
        <v>1481</v>
      </c>
      <c r="M52" s="64">
        <v>1490</v>
      </c>
      <c r="N52" s="64">
        <v>1459</v>
      </c>
      <c r="O52" s="65">
        <v>1483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394</v>
      </c>
      <c r="L53" s="69">
        <v>353</v>
      </c>
      <c r="M53" s="69">
        <v>322</v>
      </c>
      <c r="N53" s="69">
        <v>378</v>
      </c>
      <c r="O53" s="70">
        <v>393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559</v>
      </c>
      <c r="L58" s="84" t="s">
        <v>559</v>
      </c>
      <c r="M58" s="84" t="s">
        <v>559</v>
      </c>
      <c r="N58" s="84" t="s">
        <v>559</v>
      </c>
      <c r="O58" s="85" t="s">
        <v>559</v>
      </c>
    </row>
    <row r="59" spans="1:21" ht="31.5" customHeight="1" x14ac:dyDescent="0.2">
      <c r="B59" s="1163"/>
      <c r="C59" s="1164"/>
      <c r="D59" s="1170" t="s">
        <v>26</v>
      </c>
      <c r="E59" s="1171"/>
      <c r="F59" s="1171"/>
      <c r="G59" s="1171"/>
      <c r="H59" s="1171"/>
      <c r="I59" s="1171"/>
      <c r="J59" s="1172"/>
      <c r="K59" s="86" t="s">
        <v>559</v>
      </c>
      <c r="L59" s="87" t="s">
        <v>559</v>
      </c>
      <c r="M59" s="87" t="s">
        <v>559</v>
      </c>
      <c r="N59" s="87" t="s">
        <v>559</v>
      </c>
      <c r="O59" s="88" t="s">
        <v>559</v>
      </c>
    </row>
    <row r="60" spans="1:21" ht="31.5" customHeight="1" thickBot="1" x14ac:dyDescent="0.25">
      <c r="B60" s="1165"/>
      <c r="C60" s="1166"/>
      <c r="D60" s="1173" t="s">
        <v>27</v>
      </c>
      <c r="E60" s="1174"/>
      <c r="F60" s="1174"/>
      <c r="G60" s="1174"/>
      <c r="H60" s="1174"/>
      <c r="I60" s="1174"/>
      <c r="J60" s="1175"/>
      <c r="K60" s="89" t="s">
        <v>559</v>
      </c>
      <c r="L60" s="90" t="s">
        <v>559</v>
      </c>
      <c r="M60" s="90" t="s">
        <v>559</v>
      </c>
      <c r="N60" s="90" t="s">
        <v>559</v>
      </c>
      <c r="O60" s="91" t="s">
        <v>559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K5a7vcvoAz6TBgwrGIL1bZPEpFf7xoeywRJBrAkV9dLEWVuGIU0j4IPSrJzLnLqFWs/G+TLoaJBBD2+n5jwtg==" saltValue="jBA7zSAVU+CV1BEFIhCI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1">
        <v>11657</v>
      </c>
      <c r="J41" s="352">
        <v>11474</v>
      </c>
      <c r="K41" s="352">
        <v>11404</v>
      </c>
      <c r="L41" s="352">
        <v>10742</v>
      </c>
      <c r="M41" s="353">
        <v>9856</v>
      </c>
    </row>
    <row r="42" spans="2:13" ht="27.75" customHeight="1" x14ac:dyDescent="0.2">
      <c r="B42" s="1186"/>
      <c r="C42" s="1187"/>
      <c r="D42" s="106"/>
      <c r="E42" s="1190" t="s">
        <v>32</v>
      </c>
      <c r="F42" s="1190"/>
      <c r="G42" s="1190"/>
      <c r="H42" s="1191"/>
      <c r="I42" s="354" t="s">
        <v>486</v>
      </c>
      <c r="J42" s="355" t="s">
        <v>486</v>
      </c>
      <c r="K42" s="355" t="s">
        <v>486</v>
      </c>
      <c r="L42" s="355" t="s">
        <v>486</v>
      </c>
      <c r="M42" s="356" t="s">
        <v>486</v>
      </c>
    </row>
    <row r="43" spans="2:13" ht="27.75" customHeight="1" x14ac:dyDescent="0.2">
      <c r="B43" s="1186"/>
      <c r="C43" s="1187"/>
      <c r="D43" s="106"/>
      <c r="E43" s="1190" t="s">
        <v>33</v>
      </c>
      <c r="F43" s="1190"/>
      <c r="G43" s="1190"/>
      <c r="H43" s="1191"/>
      <c r="I43" s="354">
        <v>5986</v>
      </c>
      <c r="J43" s="355">
        <v>5929</v>
      </c>
      <c r="K43" s="355">
        <v>5447</v>
      </c>
      <c r="L43" s="355">
        <v>5161</v>
      </c>
      <c r="M43" s="356">
        <v>5358</v>
      </c>
    </row>
    <row r="44" spans="2:13" ht="27.75" customHeight="1" x14ac:dyDescent="0.2">
      <c r="B44" s="1186"/>
      <c r="C44" s="1187"/>
      <c r="D44" s="106"/>
      <c r="E44" s="1190" t="s">
        <v>34</v>
      </c>
      <c r="F44" s="1190"/>
      <c r="G44" s="1190"/>
      <c r="H44" s="1191"/>
      <c r="I44" s="354">
        <v>1827</v>
      </c>
      <c r="J44" s="355">
        <v>1660</v>
      </c>
      <c r="K44" s="355">
        <v>1481</v>
      </c>
      <c r="L44" s="355">
        <v>1292</v>
      </c>
      <c r="M44" s="356">
        <v>1105</v>
      </c>
    </row>
    <row r="45" spans="2:13" ht="27.75" customHeight="1" x14ac:dyDescent="0.2">
      <c r="B45" s="1186"/>
      <c r="C45" s="1187"/>
      <c r="D45" s="106"/>
      <c r="E45" s="1190" t="s">
        <v>35</v>
      </c>
      <c r="F45" s="1190"/>
      <c r="G45" s="1190"/>
      <c r="H45" s="1191"/>
      <c r="I45" s="354">
        <v>3187</v>
      </c>
      <c r="J45" s="355">
        <v>3182</v>
      </c>
      <c r="K45" s="355">
        <v>3181</v>
      </c>
      <c r="L45" s="355">
        <v>3127</v>
      </c>
      <c r="M45" s="356">
        <v>3112</v>
      </c>
    </row>
    <row r="46" spans="2:13" ht="27.75" customHeight="1" x14ac:dyDescent="0.2">
      <c r="B46" s="1186"/>
      <c r="C46" s="1187"/>
      <c r="D46" s="107"/>
      <c r="E46" s="1190" t="s">
        <v>36</v>
      </c>
      <c r="F46" s="1190"/>
      <c r="G46" s="1190"/>
      <c r="H46" s="1191"/>
      <c r="I46" s="354" t="s">
        <v>486</v>
      </c>
      <c r="J46" s="355" t="s">
        <v>486</v>
      </c>
      <c r="K46" s="355" t="s">
        <v>486</v>
      </c>
      <c r="L46" s="355" t="s">
        <v>486</v>
      </c>
      <c r="M46" s="356" t="s">
        <v>486</v>
      </c>
    </row>
    <row r="47" spans="2:13" ht="27.75" customHeight="1" x14ac:dyDescent="0.2">
      <c r="B47" s="1186"/>
      <c r="C47" s="1187"/>
      <c r="D47" s="108"/>
      <c r="E47" s="1200" t="s">
        <v>37</v>
      </c>
      <c r="F47" s="1201"/>
      <c r="G47" s="1201"/>
      <c r="H47" s="1202"/>
      <c r="I47" s="354" t="s">
        <v>486</v>
      </c>
      <c r="J47" s="355" t="s">
        <v>486</v>
      </c>
      <c r="K47" s="355" t="s">
        <v>486</v>
      </c>
      <c r="L47" s="355" t="s">
        <v>486</v>
      </c>
      <c r="M47" s="356" t="s">
        <v>486</v>
      </c>
    </row>
    <row r="48" spans="2:13" ht="27.75" customHeight="1" x14ac:dyDescent="0.2">
      <c r="B48" s="1186"/>
      <c r="C48" s="1187"/>
      <c r="D48" s="106"/>
      <c r="E48" s="1190" t="s">
        <v>38</v>
      </c>
      <c r="F48" s="1190"/>
      <c r="G48" s="1190"/>
      <c r="H48" s="1191"/>
      <c r="I48" s="354" t="s">
        <v>486</v>
      </c>
      <c r="J48" s="355" t="s">
        <v>486</v>
      </c>
      <c r="K48" s="355" t="s">
        <v>486</v>
      </c>
      <c r="L48" s="355" t="s">
        <v>486</v>
      </c>
      <c r="M48" s="356" t="s">
        <v>486</v>
      </c>
    </row>
    <row r="49" spans="2:13" ht="27.75" customHeight="1" x14ac:dyDescent="0.2">
      <c r="B49" s="1188"/>
      <c r="C49" s="1189"/>
      <c r="D49" s="106"/>
      <c r="E49" s="1190" t="s">
        <v>39</v>
      </c>
      <c r="F49" s="1190"/>
      <c r="G49" s="1190"/>
      <c r="H49" s="1191"/>
      <c r="I49" s="354" t="s">
        <v>486</v>
      </c>
      <c r="J49" s="355" t="s">
        <v>486</v>
      </c>
      <c r="K49" s="355" t="s">
        <v>486</v>
      </c>
      <c r="L49" s="355" t="s">
        <v>486</v>
      </c>
      <c r="M49" s="356" t="s">
        <v>486</v>
      </c>
    </row>
    <row r="50" spans="2:13" ht="27.75" customHeight="1" x14ac:dyDescent="0.2">
      <c r="B50" s="1184" t="s">
        <v>40</v>
      </c>
      <c r="C50" s="1185"/>
      <c r="D50" s="109"/>
      <c r="E50" s="1190" t="s">
        <v>41</v>
      </c>
      <c r="F50" s="1190"/>
      <c r="G50" s="1190"/>
      <c r="H50" s="1191"/>
      <c r="I50" s="354">
        <v>3337</v>
      </c>
      <c r="J50" s="355">
        <v>2808</v>
      </c>
      <c r="K50" s="355">
        <v>3936</v>
      </c>
      <c r="L50" s="355">
        <v>4167</v>
      </c>
      <c r="M50" s="356">
        <v>3978</v>
      </c>
    </row>
    <row r="51" spans="2:13" ht="27.75" customHeight="1" x14ac:dyDescent="0.2">
      <c r="B51" s="1186"/>
      <c r="C51" s="1187"/>
      <c r="D51" s="106"/>
      <c r="E51" s="1190" t="s">
        <v>42</v>
      </c>
      <c r="F51" s="1190"/>
      <c r="G51" s="1190"/>
      <c r="H51" s="1191"/>
      <c r="I51" s="354">
        <v>4360</v>
      </c>
      <c r="J51" s="355">
        <v>4381</v>
      </c>
      <c r="K51" s="355">
        <v>4105</v>
      </c>
      <c r="L51" s="355">
        <v>3778</v>
      </c>
      <c r="M51" s="356">
        <v>3827</v>
      </c>
    </row>
    <row r="52" spans="2:13" ht="27.75" customHeight="1" x14ac:dyDescent="0.2">
      <c r="B52" s="1188"/>
      <c r="C52" s="1189"/>
      <c r="D52" s="106"/>
      <c r="E52" s="1190" t="s">
        <v>43</v>
      </c>
      <c r="F52" s="1190"/>
      <c r="G52" s="1190"/>
      <c r="H52" s="1191"/>
      <c r="I52" s="354">
        <v>12745</v>
      </c>
      <c r="J52" s="355">
        <v>12752</v>
      </c>
      <c r="K52" s="355">
        <v>12517</v>
      </c>
      <c r="L52" s="355">
        <v>11924</v>
      </c>
      <c r="M52" s="356">
        <v>11243</v>
      </c>
    </row>
    <row r="53" spans="2:13" ht="27.75" customHeight="1" thickBot="1" x14ac:dyDescent="0.25">
      <c r="B53" s="1192" t="s">
        <v>19</v>
      </c>
      <c r="C53" s="1193"/>
      <c r="D53" s="110"/>
      <c r="E53" s="1194" t="s">
        <v>44</v>
      </c>
      <c r="F53" s="1194"/>
      <c r="G53" s="1194"/>
      <c r="H53" s="1195"/>
      <c r="I53" s="357">
        <v>2215</v>
      </c>
      <c r="J53" s="358">
        <v>2304</v>
      </c>
      <c r="K53" s="358">
        <v>954</v>
      </c>
      <c r="L53" s="358">
        <v>453</v>
      </c>
      <c r="M53" s="359">
        <v>383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aw/U2aoR/I690KzM1MNW6zGONb1CVfNBnLltkpLCMqGVBH7jTN9hNvhIx/67fNQTybtWNl+te2xsXJDizNBoIA==" saltValue="J+RMNnD8fY0Ed4+PqzBm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1258</v>
      </c>
      <c r="G55" s="122">
        <v>1509</v>
      </c>
      <c r="H55" s="123">
        <v>1461</v>
      </c>
    </row>
    <row r="56" spans="2:8" ht="52.5" customHeight="1" x14ac:dyDescent="0.2">
      <c r="B56" s="124"/>
      <c r="C56" s="1213" t="s">
        <v>47</v>
      </c>
      <c r="D56" s="1213"/>
      <c r="E56" s="1214"/>
      <c r="F56" s="125">
        <v>716</v>
      </c>
      <c r="G56" s="125">
        <v>717</v>
      </c>
      <c r="H56" s="126">
        <v>718</v>
      </c>
    </row>
    <row r="57" spans="2:8" ht="53.25" customHeight="1" x14ac:dyDescent="0.2">
      <c r="B57" s="124"/>
      <c r="C57" s="1215" t="s">
        <v>48</v>
      </c>
      <c r="D57" s="1215"/>
      <c r="E57" s="1216"/>
      <c r="F57" s="127">
        <v>1219</v>
      </c>
      <c r="G57" s="127">
        <v>1074</v>
      </c>
      <c r="H57" s="128">
        <v>1013</v>
      </c>
    </row>
    <row r="58" spans="2:8" ht="45.75" customHeight="1" x14ac:dyDescent="0.2">
      <c r="B58" s="129"/>
      <c r="C58" s="1203" t="s">
        <v>553</v>
      </c>
      <c r="D58" s="1204"/>
      <c r="E58" s="1205"/>
      <c r="F58" s="360">
        <v>802</v>
      </c>
      <c r="G58" s="360">
        <v>653</v>
      </c>
      <c r="H58" s="361">
        <v>585</v>
      </c>
    </row>
    <row r="59" spans="2:8" ht="45.75" customHeight="1" x14ac:dyDescent="0.2">
      <c r="B59" s="129"/>
      <c r="C59" s="1203" t="s">
        <v>554</v>
      </c>
      <c r="D59" s="1204"/>
      <c r="E59" s="1205"/>
      <c r="F59" s="360">
        <v>200</v>
      </c>
      <c r="G59" s="360">
        <v>200</v>
      </c>
      <c r="H59" s="361">
        <v>200</v>
      </c>
    </row>
    <row r="60" spans="2:8" ht="45.75" customHeight="1" x14ac:dyDescent="0.2">
      <c r="B60" s="129"/>
      <c r="C60" s="1203" t="s">
        <v>555</v>
      </c>
      <c r="D60" s="1204"/>
      <c r="E60" s="1205"/>
      <c r="F60" s="360">
        <v>103</v>
      </c>
      <c r="G60" s="360">
        <v>101</v>
      </c>
      <c r="H60" s="361">
        <v>102</v>
      </c>
    </row>
    <row r="61" spans="2:8" ht="45.75" customHeight="1" x14ac:dyDescent="0.2">
      <c r="B61" s="129"/>
      <c r="C61" s="1203" t="s">
        <v>556</v>
      </c>
      <c r="D61" s="1204"/>
      <c r="E61" s="1205"/>
      <c r="F61" s="360">
        <v>55</v>
      </c>
      <c r="G61" s="360">
        <v>55</v>
      </c>
      <c r="H61" s="361">
        <v>55</v>
      </c>
    </row>
    <row r="62" spans="2:8" ht="45.75" customHeight="1" thickBot="1" x14ac:dyDescent="0.25">
      <c r="B62" s="130"/>
      <c r="C62" s="1206" t="s">
        <v>557</v>
      </c>
      <c r="D62" s="1207"/>
      <c r="E62" s="1208"/>
      <c r="F62" s="362">
        <v>38</v>
      </c>
      <c r="G62" s="362">
        <v>38</v>
      </c>
      <c r="H62" s="363">
        <v>38</v>
      </c>
    </row>
    <row r="63" spans="2:8" ht="52.5" customHeight="1" thickBot="1" x14ac:dyDescent="0.25">
      <c r="B63" s="131"/>
      <c r="C63" s="1209" t="s">
        <v>49</v>
      </c>
      <c r="D63" s="1209"/>
      <c r="E63" s="1210"/>
      <c r="F63" s="132">
        <v>3194</v>
      </c>
      <c r="G63" s="132">
        <v>3300</v>
      </c>
      <c r="H63" s="133">
        <v>3192</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zvWK4obEupModMKN+4ozxI4m9q0JB/HlBPHO8ZrEzjpcXlM1cclUssIX34BO/t7ILUv7q9uN9LpSeBz8Mju9Hw==" saltValue="+uj7LUP9BUKcDKOG/+qI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524</v>
      </c>
      <c r="G2" s="147"/>
      <c r="H2" s="148"/>
    </row>
    <row r="3" spans="1:8" x14ac:dyDescent="0.2">
      <c r="A3" s="144" t="s">
        <v>517</v>
      </c>
      <c r="B3" s="149"/>
      <c r="C3" s="150"/>
      <c r="D3" s="151">
        <v>32694</v>
      </c>
      <c r="E3" s="152"/>
      <c r="F3" s="153">
        <v>74581</v>
      </c>
      <c r="G3" s="154"/>
      <c r="H3" s="155"/>
    </row>
    <row r="4" spans="1:8" x14ac:dyDescent="0.2">
      <c r="A4" s="156"/>
      <c r="B4" s="157"/>
      <c r="C4" s="158"/>
      <c r="D4" s="159">
        <v>20447</v>
      </c>
      <c r="E4" s="160"/>
      <c r="F4" s="161">
        <v>41563</v>
      </c>
      <c r="G4" s="162"/>
      <c r="H4" s="163"/>
    </row>
    <row r="5" spans="1:8" x14ac:dyDescent="0.2">
      <c r="A5" s="144" t="s">
        <v>519</v>
      </c>
      <c r="B5" s="149"/>
      <c r="C5" s="150"/>
      <c r="D5" s="151">
        <v>31275</v>
      </c>
      <c r="E5" s="152"/>
      <c r="F5" s="153">
        <v>76347</v>
      </c>
      <c r="G5" s="154"/>
      <c r="H5" s="155"/>
    </row>
    <row r="6" spans="1:8" x14ac:dyDescent="0.2">
      <c r="A6" s="156"/>
      <c r="B6" s="157"/>
      <c r="C6" s="158"/>
      <c r="D6" s="159">
        <v>16773</v>
      </c>
      <c r="E6" s="160"/>
      <c r="F6" s="161">
        <v>41762</v>
      </c>
      <c r="G6" s="162"/>
      <c r="H6" s="163"/>
    </row>
    <row r="7" spans="1:8" x14ac:dyDescent="0.2">
      <c r="A7" s="144" t="s">
        <v>520</v>
      </c>
      <c r="B7" s="149"/>
      <c r="C7" s="150"/>
      <c r="D7" s="151">
        <v>33608</v>
      </c>
      <c r="E7" s="152"/>
      <c r="F7" s="153">
        <v>71279</v>
      </c>
      <c r="G7" s="154"/>
      <c r="H7" s="155"/>
    </row>
    <row r="8" spans="1:8" x14ac:dyDescent="0.2">
      <c r="A8" s="156"/>
      <c r="B8" s="157"/>
      <c r="C8" s="158"/>
      <c r="D8" s="159">
        <v>15422</v>
      </c>
      <c r="E8" s="160"/>
      <c r="F8" s="161">
        <v>36731</v>
      </c>
      <c r="G8" s="162"/>
      <c r="H8" s="163"/>
    </row>
    <row r="9" spans="1:8" x14ac:dyDescent="0.2">
      <c r="A9" s="144" t="s">
        <v>521</v>
      </c>
      <c r="B9" s="149"/>
      <c r="C9" s="150"/>
      <c r="D9" s="151">
        <v>24044</v>
      </c>
      <c r="E9" s="152"/>
      <c r="F9" s="153">
        <v>74994</v>
      </c>
      <c r="G9" s="154"/>
      <c r="H9" s="155"/>
    </row>
    <row r="10" spans="1:8" x14ac:dyDescent="0.2">
      <c r="A10" s="156"/>
      <c r="B10" s="157"/>
      <c r="C10" s="158"/>
      <c r="D10" s="159">
        <v>19468</v>
      </c>
      <c r="E10" s="160"/>
      <c r="F10" s="161">
        <v>36188</v>
      </c>
      <c r="G10" s="162"/>
      <c r="H10" s="163"/>
    </row>
    <row r="11" spans="1:8" x14ac:dyDescent="0.2">
      <c r="A11" s="144" t="s">
        <v>522</v>
      </c>
      <c r="B11" s="149"/>
      <c r="C11" s="150"/>
      <c r="D11" s="151">
        <v>26167</v>
      </c>
      <c r="E11" s="152"/>
      <c r="F11" s="153">
        <v>71849</v>
      </c>
      <c r="G11" s="154"/>
      <c r="H11" s="155"/>
    </row>
    <row r="12" spans="1:8" x14ac:dyDescent="0.2">
      <c r="A12" s="156"/>
      <c r="B12" s="157"/>
      <c r="C12" s="164"/>
      <c r="D12" s="159">
        <v>16749</v>
      </c>
      <c r="E12" s="160"/>
      <c r="F12" s="161">
        <v>36144</v>
      </c>
      <c r="G12" s="162"/>
      <c r="H12" s="163"/>
    </row>
    <row r="13" spans="1:8" x14ac:dyDescent="0.2">
      <c r="A13" s="144"/>
      <c r="B13" s="149"/>
      <c r="C13" s="165"/>
      <c r="D13" s="166">
        <v>29558</v>
      </c>
      <c r="E13" s="167"/>
      <c r="F13" s="168">
        <v>73810</v>
      </c>
      <c r="G13" s="169"/>
      <c r="H13" s="155"/>
    </row>
    <row r="14" spans="1:8" x14ac:dyDescent="0.2">
      <c r="A14" s="156"/>
      <c r="B14" s="157"/>
      <c r="C14" s="158"/>
      <c r="D14" s="159">
        <v>17772</v>
      </c>
      <c r="E14" s="160"/>
      <c r="F14" s="161">
        <v>38478</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7.79</v>
      </c>
      <c r="C19" s="170">
        <f>ROUND(VALUE(SUBSTITUTE(実質収支比率等に係る経年分析!G$48,"▲","-")),2)</f>
        <v>10.53</v>
      </c>
      <c r="D19" s="170">
        <f>ROUND(VALUE(SUBSTITUTE(実質収支比率等に係る経年分析!H$48,"▲","-")),2)</f>
        <v>10.59</v>
      </c>
      <c r="E19" s="170">
        <f>ROUND(VALUE(SUBSTITUTE(実質収支比率等に係る経年分析!I$48,"▲","-")),2)</f>
        <v>8.5299999999999994</v>
      </c>
      <c r="F19" s="170">
        <f>ROUND(VALUE(SUBSTITUTE(実質収支比率等に係る経年分析!J$48,"▲","-")),2)</f>
        <v>6.15</v>
      </c>
    </row>
    <row r="20" spans="1:11" x14ac:dyDescent="0.2">
      <c r="A20" s="170" t="s">
        <v>53</v>
      </c>
      <c r="B20" s="170">
        <f>ROUND(VALUE(SUBSTITUTE(実質収支比率等に係る経年分析!F$47,"▲","-")),2)</f>
        <v>11.22</v>
      </c>
      <c r="C20" s="170">
        <f>ROUND(VALUE(SUBSTITUTE(実質収支比率等に係る経年分析!G$47,"▲","-")),2)</f>
        <v>8.1999999999999993</v>
      </c>
      <c r="D20" s="170">
        <f>ROUND(VALUE(SUBSTITUTE(実質収支比率等に係る経年分析!H$47,"▲","-")),2)</f>
        <v>11.94</v>
      </c>
      <c r="E20" s="170">
        <f>ROUND(VALUE(SUBSTITUTE(実質収支比率等に係る経年分析!I$47,"▲","-")),2)</f>
        <v>14.65</v>
      </c>
      <c r="F20" s="170">
        <f>ROUND(VALUE(SUBSTITUTE(実質収支比率等に係る経年分析!J$47,"▲","-")),2)</f>
        <v>13.89</v>
      </c>
    </row>
    <row r="21" spans="1:11" x14ac:dyDescent="0.2">
      <c r="A21" s="170" t="s">
        <v>54</v>
      </c>
      <c r="B21" s="170">
        <f>IF(ISNUMBER(VALUE(SUBSTITUTE(実質収支比率等に係る経年分析!F$49,"▲","-"))),ROUND(VALUE(SUBSTITUTE(実質収支比率等に係る経年分析!F$49,"▲","-")),2),NA())</f>
        <v>-2.17</v>
      </c>
      <c r="C21" s="170">
        <f>IF(ISNUMBER(VALUE(SUBSTITUTE(実質収支比率等に係る経年分析!G$49,"▲","-"))),ROUND(VALUE(SUBSTITUTE(実質収支比率等に係る経年分析!G$49,"▲","-")),2),NA())</f>
        <v>0.55000000000000004</v>
      </c>
      <c r="D21" s="170">
        <f>IF(ISNUMBER(VALUE(SUBSTITUTE(実質収支比率等に係る経年分析!H$49,"▲","-"))),ROUND(VALUE(SUBSTITUTE(実質収支比率等に係る経年分析!H$49,"▲","-")),2),NA())</f>
        <v>5.05</v>
      </c>
      <c r="E21" s="170">
        <f>IF(ISNUMBER(VALUE(SUBSTITUTE(実質収支比率等に係る経年分析!I$49,"▲","-"))),ROUND(VALUE(SUBSTITUTE(実質収支比率等に係る経年分析!I$49,"▲","-")),2),NA())</f>
        <v>0.15</v>
      </c>
      <c r="F21" s="170">
        <f>IF(ISNUMBER(VALUE(SUBSTITUTE(実質収支比率等に係る経年分析!J$49,"▲","-"))),ROUND(VALUE(SUBSTITUTE(実質収支比率等に係る経年分析!J$49,"▲","-")),2),NA())</f>
        <v>-2.67</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土地取得特別会計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0.05</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0.05</v>
      </c>
    </row>
    <row r="32" spans="1:11" x14ac:dyDescent="0.2">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1.92</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2.2599999999999998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2.0499999999999998</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1.57</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1.06</v>
      </c>
    </row>
    <row r="33" spans="1:16" x14ac:dyDescent="0.2">
      <c r="A33" s="171" t="str">
        <f>IF(連結実質赤字比率に係る赤字・黒字の構成分析!C$37="",NA(),連結実質赤字比率に係る赤字・黒字の構成分析!C$37)</f>
        <v>公共下水道事業会計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0.72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0.55000000000000004</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0.92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1.37</v>
      </c>
    </row>
    <row r="34" spans="1:16" x14ac:dyDescent="0.2">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2.0499999999999998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1.51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1.44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1.82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2.0299999999999998</v>
      </c>
    </row>
    <row r="35" spans="1:16" x14ac:dyDescent="0.2">
      <c r="A35" s="171" t="str">
        <f>IF(連結実質赤字比率に係る赤字・黒字の構成分析!C$35="",NA(),連結実質赤字比率に係る赤字・黒字の構成分析!C$35)</f>
        <v>上水道事業会計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5.99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5.39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4.8600000000000003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5.18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4.28</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7.79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10.52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10.58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8.52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6.15</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1470</v>
      </c>
      <c r="E42" s="172"/>
      <c r="F42" s="172"/>
      <c r="G42" s="172">
        <f>'実質公債費比率（分子）の構造'!L$52</f>
        <v>1481</v>
      </c>
      <c r="H42" s="172"/>
      <c r="I42" s="172"/>
      <c r="J42" s="172">
        <f>'実質公債費比率（分子）の構造'!M$52</f>
        <v>1490</v>
      </c>
      <c r="K42" s="172"/>
      <c r="L42" s="172"/>
      <c r="M42" s="172">
        <f>'実質公債費比率（分子）の構造'!N$52</f>
        <v>1459</v>
      </c>
      <c r="N42" s="172"/>
      <c r="O42" s="172"/>
      <c r="P42" s="172">
        <f>'実質公債費比率（分子）の構造'!O$52</f>
        <v>1483</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63</v>
      </c>
      <c r="B45" s="172">
        <f>'実質公債費比率（分子）の構造'!K$49</f>
        <v>176</v>
      </c>
      <c r="C45" s="172"/>
      <c r="D45" s="172"/>
      <c r="E45" s="172">
        <f>'実質公債費比率（分子）の構造'!L$49</f>
        <v>180</v>
      </c>
      <c r="F45" s="172"/>
      <c r="G45" s="172"/>
      <c r="H45" s="172">
        <f>'実質公債費比率（分子）の構造'!M$49</f>
        <v>189</v>
      </c>
      <c r="I45" s="172"/>
      <c r="J45" s="172"/>
      <c r="K45" s="172">
        <f>'実質公債費比率（分子）の構造'!N$49</f>
        <v>197</v>
      </c>
      <c r="L45" s="172"/>
      <c r="M45" s="172"/>
      <c r="N45" s="172">
        <f>'実質公債費比率（分子）の構造'!O$49</f>
        <v>197</v>
      </c>
      <c r="O45" s="172"/>
      <c r="P45" s="172"/>
    </row>
    <row r="46" spans="1:16" x14ac:dyDescent="0.2">
      <c r="A46" s="172" t="s">
        <v>64</v>
      </c>
      <c r="B46" s="172">
        <f>'実質公債費比率（分子）の構造'!K$48</f>
        <v>496</v>
      </c>
      <c r="C46" s="172"/>
      <c r="D46" s="172"/>
      <c r="E46" s="172">
        <f>'実質公債費比率（分子）の構造'!L$48</f>
        <v>459</v>
      </c>
      <c r="F46" s="172"/>
      <c r="G46" s="172"/>
      <c r="H46" s="172">
        <f>'実質公債費比率（分子）の構造'!M$48</f>
        <v>429</v>
      </c>
      <c r="I46" s="172"/>
      <c r="J46" s="172"/>
      <c r="K46" s="172">
        <f>'実質公債費比率（分子）の構造'!N$48</f>
        <v>469</v>
      </c>
      <c r="L46" s="172"/>
      <c r="M46" s="172"/>
      <c r="N46" s="172">
        <f>'実質公債費比率（分子）の構造'!O$48</f>
        <v>450</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1192</v>
      </c>
      <c r="C49" s="172"/>
      <c r="D49" s="172"/>
      <c r="E49" s="172">
        <f>'実質公債費比率（分子）の構造'!L$45</f>
        <v>1195</v>
      </c>
      <c r="F49" s="172"/>
      <c r="G49" s="172"/>
      <c r="H49" s="172">
        <f>'実質公債費比率（分子）の構造'!M$45</f>
        <v>1194</v>
      </c>
      <c r="I49" s="172"/>
      <c r="J49" s="172"/>
      <c r="K49" s="172">
        <f>'実質公債費比率（分子）の構造'!N$45</f>
        <v>1171</v>
      </c>
      <c r="L49" s="172"/>
      <c r="M49" s="172"/>
      <c r="N49" s="172">
        <f>'実質公債費比率（分子）の構造'!O$45</f>
        <v>1229</v>
      </c>
      <c r="O49" s="172"/>
      <c r="P49" s="172"/>
    </row>
    <row r="50" spans="1:16" x14ac:dyDescent="0.2">
      <c r="A50" s="172" t="s">
        <v>67</v>
      </c>
      <c r="B50" s="172" t="e">
        <f>NA()</f>
        <v>#N/A</v>
      </c>
      <c r="C50" s="172">
        <f>IF(ISNUMBER('実質公債費比率（分子）の構造'!K$53),'実質公債費比率（分子）の構造'!K$53,NA())</f>
        <v>394</v>
      </c>
      <c r="D50" s="172" t="e">
        <f>NA()</f>
        <v>#N/A</v>
      </c>
      <c r="E50" s="172" t="e">
        <f>NA()</f>
        <v>#N/A</v>
      </c>
      <c r="F50" s="172">
        <f>IF(ISNUMBER('実質公債費比率（分子）の構造'!L$53),'実質公債費比率（分子）の構造'!L$53,NA())</f>
        <v>353</v>
      </c>
      <c r="G50" s="172" t="e">
        <f>NA()</f>
        <v>#N/A</v>
      </c>
      <c r="H50" s="172" t="e">
        <f>NA()</f>
        <v>#N/A</v>
      </c>
      <c r="I50" s="172">
        <f>IF(ISNUMBER('実質公債費比率（分子）の構造'!M$53),'実質公債費比率（分子）の構造'!M$53,NA())</f>
        <v>322</v>
      </c>
      <c r="J50" s="172" t="e">
        <f>NA()</f>
        <v>#N/A</v>
      </c>
      <c r="K50" s="172" t="e">
        <f>NA()</f>
        <v>#N/A</v>
      </c>
      <c r="L50" s="172">
        <f>IF(ISNUMBER('実質公債費比率（分子）の構造'!N$53),'実質公債費比率（分子）の構造'!N$53,NA())</f>
        <v>378</v>
      </c>
      <c r="M50" s="172" t="e">
        <f>NA()</f>
        <v>#N/A</v>
      </c>
      <c r="N50" s="172" t="e">
        <f>NA()</f>
        <v>#N/A</v>
      </c>
      <c r="O50" s="172">
        <f>IF(ISNUMBER('実質公債費比率（分子）の構造'!O$53),'実質公債費比率（分子）の構造'!O$53,NA())</f>
        <v>393</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12745</v>
      </c>
      <c r="E56" s="171"/>
      <c r="F56" s="171"/>
      <c r="G56" s="171">
        <f>'将来負担比率（分子）の構造'!J$52</f>
        <v>12752</v>
      </c>
      <c r="H56" s="171"/>
      <c r="I56" s="171"/>
      <c r="J56" s="171">
        <f>'将来負担比率（分子）の構造'!K$52</f>
        <v>12517</v>
      </c>
      <c r="K56" s="171"/>
      <c r="L56" s="171"/>
      <c r="M56" s="171">
        <f>'将来負担比率（分子）の構造'!L$52</f>
        <v>11924</v>
      </c>
      <c r="N56" s="171"/>
      <c r="O56" s="171"/>
      <c r="P56" s="171">
        <f>'将来負担比率（分子）の構造'!M$52</f>
        <v>11243</v>
      </c>
    </row>
    <row r="57" spans="1:16" x14ac:dyDescent="0.2">
      <c r="A57" s="171" t="s">
        <v>42</v>
      </c>
      <c r="B57" s="171"/>
      <c r="C57" s="171"/>
      <c r="D57" s="171">
        <f>'将来負担比率（分子）の構造'!I$51</f>
        <v>4360</v>
      </c>
      <c r="E57" s="171"/>
      <c r="F57" s="171"/>
      <c r="G57" s="171">
        <f>'将来負担比率（分子）の構造'!J$51</f>
        <v>4381</v>
      </c>
      <c r="H57" s="171"/>
      <c r="I57" s="171"/>
      <c r="J57" s="171">
        <f>'将来負担比率（分子）の構造'!K$51</f>
        <v>4105</v>
      </c>
      <c r="K57" s="171"/>
      <c r="L57" s="171"/>
      <c r="M57" s="171">
        <f>'将来負担比率（分子）の構造'!L$51</f>
        <v>3778</v>
      </c>
      <c r="N57" s="171"/>
      <c r="O57" s="171"/>
      <c r="P57" s="171">
        <f>'将来負担比率（分子）の構造'!M$51</f>
        <v>3827</v>
      </c>
    </row>
    <row r="58" spans="1:16" x14ac:dyDescent="0.2">
      <c r="A58" s="171" t="s">
        <v>41</v>
      </c>
      <c r="B58" s="171"/>
      <c r="C58" s="171"/>
      <c r="D58" s="171">
        <f>'将来負担比率（分子）の構造'!I$50</f>
        <v>3337</v>
      </c>
      <c r="E58" s="171"/>
      <c r="F58" s="171"/>
      <c r="G58" s="171">
        <f>'将来負担比率（分子）の構造'!J$50</f>
        <v>2808</v>
      </c>
      <c r="H58" s="171"/>
      <c r="I58" s="171"/>
      <c r="J58" s="171">
        <f>'将来負担比率（分子）の構造'!K$50</f>
        <v>3936</v>
      </c>
      <c r="K58" s="171"/>
      <c r="L58" s="171"/>
      <c r="M58" s="171">
        <f>'将来負担比率（分子）の構造'!L$50</f>
        <v>4167</v>
      </c>
      <c r="N58" s="171"/>
      <c r="O58" s="171"/>
      <c r="P58" s="171">
        <f>'将来負担比率（分子）の構造'!M$50</f>
        <v>3978</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3187</v>
      </c>
      <c r="C62" s="171"/>
      <c r="D62" s="171"/>
      <c r="E62" s="171">
        <f>'将来負担比率（分子）の構造'!J$45</f>
        <v>3182</v>
      </c>
      <c r="F62" s="171"/>
      <c r="G62" s="171"/>
      <c r="H62" s="171">
        <f>'将来負担比率（分子）の構造'!K$45</f>
        <v>3181</v>
      </c>
      <c r="I62" s="171"/>
      <c r="J62" s="171"/>
      <c r="K62" s="171">
        <f>'将来負担比率（分子）の構造'!L$45</f>
        <v>3127</v>
      </c>
      <c r="L62" s="171"/>
      <c r="M62" s="171"/>
      <c r="N62" s="171">
        <f>'将来負担比率（分子）の構造'!M$45</f>
        <v>3112</v>
      </c>
      <c r="O62" s="171"/>
      <c r="P62" s="171"/>
    </row>
    <row r="63" spans="1:16" x14ac:dyDescent="0.2">
      <c r="A63" s="171" t="s">
        <v>34</v>
      </c>
      <c r="B63" s="171">
        <f>'将来負担比率（分子）の構造'!I$44</f>
        <v>1827</v>
      </c>
      <c r="C63" s="171"/>
      <c r="D63" s="171"/>
      <c r="E63" s="171">
        <f>'将来負担比率（分子）の構造'!J$44</f>
        <v>1660</v>
      </c>
      <c r="F63" s="171"/>
      <c r="G63" s="171"/>
      <c r="H63" s="171">
        <f>'将来負担比率（分子）の構造'!K$44</f>
        <v>1481</v>
      </c>
      <c r="I63" s="171"/>
      <c r="J63" s="171"/>
      <c r="K63" s="171">
        <f>'将来負担比率（分子）の構造'!L$44</f>
        <v>1292</v>
      </c>
      <c r="L63" s="171"/>
      <c r="M63" s="171"/>
      <c r="N63" s="171">
        <f>'将来負担比率（分子）の構造'!M$44</f>
        <v>1105</v>
      </c>
      <c r="O63" s="171"/>
      <c r="P63" s="171"/>
    </row>
    <row r="64" spans="1:16" x14ac:dyDescent="0.2">
      <c r="A64" s="171" t="s">
        <v>33</v>
      </c>
      <c r="B64" s="171">
        <f>'将来負担比率（分子）の構造'!I$43</f>
        <v>5986</v>
      </c>
      <c r="C64" s="171"/>
      <c r="D64" s="171"/>
      <c r="E64" s="171">
        <f>'将来負担比率（分子）の構造'!J$43</f>
        <v>5929</v>
      </c>
      <c r="F64" s="171"/>
      <c r="G64" s="171"/>
      <c r="H64" s="171">
        <f>'将来負担比率（分子）の構造'!K$43</f>
        <v>5447</v>
      </c>
      <c r="I64" s="171"/>
      <c r="J64" s="171"/>
      <c r="K64" s="171">
        <f>'将来負担比率（分子）の構造'!L$43</f>
        <v>5161</v>
      </c>
      <c r="L64" s="171"/>
      <c r="M64" s="171"/>
      <c r="N64" s="171">
        <f>'将来負担比率（分子）の構造'!M$43</f>
        <v>5358</v>
      </c>
      <c r="O64" s="171"/>
      <c r="P64" s="171"/>
    </row>
    <row r="65" spans="1:16" x14ac:dyDescent="0.2">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31</v>
      </c>
      <c r="B66" s="171">
        <f>'将来負担比率（分子）の構造'!I$41</f>
        <v>11657</v>
      </c>
      <c r="C66" s="171"/>
      <c r="D66" s="171"/>
      <c r="E66" s="171">
        <f>'将来負担比率（分子）の構造'!J$41</f>
        <v>11474</v>
      </c>
      <c r="F66" s="171"/>
      <c r="G66" s="171"/>
      <c r="H66" s="171">
        <f>'将来負担比率（分子）の構造'!K$41</f>
        <v>11404</v>
      </c>
      <c r="I66" s="171"/>
      <c r="J66" s="171"/>
      <c r="K66" s="171">
        <f>'将来負担比率（分子）の構造'!L$41</f>
        <v>10742</v>
      </c>
      <c r="L66" s="171"/>
      <c r="M66" s="171"/>
      <c r="N66" s="171">
        <f>'将来負担比率（分子）の構造'!M$41</f>
        <v>9856</v>
      </c>
      <c r="O66" s="171"/>
      <c r="P66" s="171"/>
    </row>
    <row r="67" spans="1:16" x14ac:dyDescent="0.2">
      <c r="A67" s="171" t="s">
        <v>71</v>
      </c>
      <c r="B67" s="171" t="e">
        <f>NA()</f>
        <v>#N/A</v>
      </c>
      <c r="C67" s="171">
        <f>IF(ISNUMBER('将来負担比率（分子）の構造'!I$53), IF('将来負担比率（分子）の構造'!I$53 &lt; 0, 0, '将来負担比率（分子）の構造'!I$53), NA())</f>
        <v>2215</v>
      </c>
      <c r="D67" s="171" t="e">
        <f>NA()</f>
        <v>#N/A</v>
      </c>
      <c r="E67" s="171" t="e">
        <f>NA()</f>
        <v>#N/A</v>
      </c>
      <c r="F67" s="171">
        <f>IF(ISNUMBER('将来負担比率（分子）の構造'!J$53), IF('将来負担比率（分子）の構造'!J$53 &lt; 0, 0, '将来負担比率（分子）の構造'!J$53), NA())</f>
        <v>2304</v>
      </c>
      <c r="G67" s="171" t="e">
        <f>NA()</f>
        <v>#N/A</v>
      </c>
      <c r="H67" s="171" t="e">
        <f>NA()</f>
        <v>#N/A</v>
      </c>
      <c r="I67" s="171">
        <f>IF(ISNUMBER('将来負担比率（分子）の構造'!K$53), IF('将来負担比率（分子）の構造'!K$53 &lt; 0, 0, '将来負担比率（分子）の構造'!K$53), NA())</f>
        <v>954</v>
      </c>
      <c r="J67" s="171" t="e">
        <f>NA()</f>
        <v>#N/A</v>
      </c>
      <c r="K67" s="171" t="e">
        <f>NA()</f>
        <v>#N/A</v>
      </c>
      <c r="L67" s="171">
        <f>IF(ISNUMBER('将来負担比率（分子）の構造'!L$53), IF('将来負担比率（分子）の構造'!L$53 &lt; 0, 0, '将来負担比率（分子）の構造'!L$53), NA())</f>
        <v>453</v>
      </c>
      <c r="M67" s="171" t="e">
        <f>NA()</f>
        <v>#N/A</v>
      </c>
      <c r="N67" s="171" t="e">
        <f>NA()</f>
        <v>#N/A</v>
      </c>
      <c r="O67" s="171">
        <f>IF(ISNUMBER('将来負担比率（分子）の構造'!M$53), IF('将来負担比率（分子）の構造'!M$53 &lt; 0, 0, '将来負担比率（分子）の構造'!M$53), NA())</f>
        <v>383</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1258</v>
      </c>
      <c r="C72" s="175">
        <f>基金残高に係る経年分析!G55</f>
        <v>1509</v>
      </c>
      <c r="D72" s="175">
        <f>基金残高に係る経年分析!H55</f>
        <v>1461</v>
      </c>
    </row>
    <row r="73" spans="1:16" x14ac:dyDescent="0.2">
      <c r="A73" s="174" t="s">
        <v>74</v>
      </c>
      <c r="B73" s="175">
        <f>基金残高に係る経年分析!F56</f>
        <v>716</v>
      </c>
      <c r="C73" s="175">
        <f>基金残高に係る経年分析!G56</f>
        <v>717</v>
      </c>
      <c r="D73" s="175">
        <f>基金残高に係る経年分析!H56</f>
        <v>718</v>
      </c>
    </row>
    <row r="74" spans="1:16" x14ac:dyDescent="0.2">
      <c r="A74" s="174" t="s">
        <v>75</v>
      </c>
      <c r="B74" s="175">
        <f>基金残高に係る経年分析!F57</f>
        <v>1219</v>
      </c>
      <c r="C74" s="175">
        <f>基金残高に係る経年分析!G57</f>
        <v>1074</v>
      </c>
      <c r="D74" s="175">
        <f>基金残高に係る経年分析!H57</f>
        <v>1013</v>
      </c>
    </row>
  </sheetData>
  <sheetProtection algorithmName="SHA-512" hashValue="oNUZfRZCx1qw7+ed4IlSl0AUWoyWokQWoal9lh0MpQGUS7K8GODYwwB6GaO1/oS7WtY26yljNOLi7C6r3Fdi0w==" saltValue="bQ/0rgAuP2iCBrlbIy6H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森田　有加里</cp:lastModifiedBy>
  <cp:lastPrinted>2025-03-10T03:02:10Z</cp:lastPrinted>
  <dcterms:created xsi:type="dcterms:W3CDTF">2025-02-19T03:03:15Z</dcterms:created>
  <dcterms:modified xsi:type="dcterms:W3CDTF">2025-03-18T01:41:28Z</dcterms:modified>
  <cp:category/>
</cp:coreProperties>
</file>