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5_市町村→県（回答）\28 岩倉市\"/>
    </mc:Choice>
  </mc:AlternateContent>
  <xr:revisionPtr revIDLastSave="0" documentId="13_ncr:1_{241A6D3F-3BB0-44BD-9653-F9C84468722A}" xr6:coauthVersionLast="47" xr6:coauthVersionMax="47" xr10:uidLastSave="{00000000-0000-0000-0000-000000000000}"/>
  <bookViews>
    <workbookView xWindow="-108" yWindow="-108" windowWidth="23256" windowHeight="12456" tabRatio="77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<sst xmlns="http://schemas.openxmlformats.org/spreadsheetml/2006/main" count="1107" uniqueCount="557">
  <si>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</si>
  <si>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</si>
  <si>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</si>
  <si>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</si>
  <si>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</si>
  <si>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</si>
  <si>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</si>
  <si>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</si>
  <si>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</si>
  <si>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</si>
  <si>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</si>
  <si>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</si>
  <si>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</si>
  <si>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</si>
  <si>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</si>
  <si>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</si>
  <si>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</si>
  <si>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</si>
  <si>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</si>
  <si>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</si>
  <si>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</si>
  <si>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</si>
  <si>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</si>
  <si>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</si>
  <si>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</si>
  <si>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</si>
  <si>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</si>
  <si>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</si>
  <si>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</si>
  <si>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</si>
  <si>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</si>
  <si>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</si>
  <si>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</si>
  <si>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</si>
  <si>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</si>
  <si>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</si>
  <si>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</si>
  <si>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</si>
  <si>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</si>
  <si>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</si>
  <si>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</si>
  <si>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</si>
  <si>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</si>
  <si>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</si>
  <si>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</si>
  <si>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</si>
  <si>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</si>
  <si>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</si>
  <si>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</si>
  <si>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</si>
  <si>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</si>
  <si>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</si>
  <si>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</si>
  <si>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</si>
  <si>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</si>
  <si>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</si>
  <si>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</si>
  <si>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</si>
  <si>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</si>
  <si>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</si>
  <si>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</si>
  <si>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</si>
  <si>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</si>
  <si>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</si>
  <si>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</si>
  <si>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</si>
  <si>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</si>
  <si>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</si>
  <si>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</si>
  <si>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</si>
  <si>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</si>
  <si>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</si>
  <si>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</si>
  <si>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</si>
  <si>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</si>
  <si>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</si>
  <si>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</si>
  <si>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</si>
  <si>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</si>
  <si>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</si>
  <si>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</si>
  <si>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</si>
  <si>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</si>
  <si>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</si>
  <si>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</si>
  <si>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</si>
  <si>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</si>
  <si>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</si>
  <si>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</si>
  <si>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</si>
  <si>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</si>
  <si>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</si>
  <si>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</si>
  <si>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</si>
  <si>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岩倉市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</si>
  <si>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</si>
  <si>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</si>
  <si>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</si>
  <si>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</si>
  <si>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</si>
  <si>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</si>
  <si>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</si>
  <si>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</si>
  <si>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</si>
  <si>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</si>
  <si>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</si>
  <si>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</si>
  <si>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</si>
  <si>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</si>
  <si>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</si>
  <si>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</si>
  <si>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</si>
  <si>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</si>
  <si>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</si>
  <si>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</si>
  <si>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</si>
  <si>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</si>
  <si>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</si>
  <si>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</si>
  <si>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</si>
  <si>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</si>
  <si>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</si>
  <si>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</si>
  <si>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</si>
  <si>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</si>
  <si>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</si>
  <si>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</si>
  <si>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</si>
  <si>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</si>
  <si>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</si>
  <si>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</si>
  <si>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</si>
  <si>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</si>
  <si>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</si>
  <si>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</si>
  <si>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</si>
  <si>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</si>
  <si>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</si>
  <si>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</si>
  <si>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</si>
  <si>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</si>
  <si>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</si>
  <si>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</si>
  <si>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</si>
  <si>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</si>
  <si>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</si>
  <si>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</si>
  <si>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</si>
  <si>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</si>
  <si>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</si>
  <si>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</si>
  <si>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</si>
  <si>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</si>
  <si>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</si>
  <si>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</si>
  <si>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</si>
  <si>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</si>
  <si>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</si>
  <si>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</si>
  <si>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</si>
  <si>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</si>
  <si>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</si>
  <si>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</si>
  <si>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</si>
  <si>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</si>
  <si>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</si>
  <si>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</si>
  <si>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</si>
  <si>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</si>
  <si>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</si>
  <si>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</si>
  <si>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</si>
  <si>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</si>
  <si>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</si>
  <si>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</si>
  <si>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</si>
  <si>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</si>
  <si>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</si>
  <si>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</si>
  <si>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</si>
  <si>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</si>
  <si>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</si>
  <si>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</si>
  <si>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</si>
  <si>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</si>
  <si>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</si>
  <si>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</si>
  <si>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</si>
  <si>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</si>
  <si>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</si>
  <si>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</si>
  <si>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</si>
  <si>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</si>
  <si>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</si>
  <si>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</si>
  <si>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</si>
  <si>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</si>
  <si>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</si>
  <si>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</si>
  <si>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</si>
  <si>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</si>
  <si>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</si>
  <si>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</si>
  <si>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愛知県岩倉市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</si>
  <si>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</si>
  <si>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</si>
  <si>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</si>
  <si>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</si>
  <si>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</si>
  <si>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</si>
  <si>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</si>
  <si>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</si>
  <si>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</si>
  <si>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</si>
  <si>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</si>
  <si>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</si>
  <si>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</si>
  <si>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</si>
  <si>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</si>
  <si>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</si>
  <si>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</si>
  <si>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</si>
  <si>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</si>
  <si>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</si>
  <si>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</si>
  <si>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</si>
  <si>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</si>
  <si>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</si>
  <si>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</si>
  <si>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</si>
  <si>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</si>
  <si>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</si>
  <si>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</si>
  <si>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</si>
  <si>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</si>
  <si>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</si>
  <si>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</si>
  <si>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</si>
  <si>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</si>
  <si>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</si>
  <si>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</si>
  <si>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</si>
  <si>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</si>
  <si>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</si>
  <si>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</si>
  <si>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</si>
  <si>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</si>
  <si>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</si>
  <si>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</si>
  <si>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</si>
  <si>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</si>
  <si>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</si>
  <si>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</si>
  <si>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</si>
  <si>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</si>
  <si>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</si>
  <si>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</si>
  <si>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</si>
  <si>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</si>
  <si>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</si>
  <si>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</si>
  <si>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</si>
  <si>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</si>
  <si>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</si>
  <si>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</si>
  <si>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</si>
  <si>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</si>
  <si>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</si>
  <si>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</si>
  <si>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</si>
  <si>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</si>
  <si>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</si>
  <si>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</si>
  <si>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</si>
  <si>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</si>
  <si>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</si>
  <si>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</si>
  <si>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</si>
  <si>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</si>
  <si>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</si>
  <si>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</si>
  <si>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</si>
  <si>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</si>
  <si>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</si>
  <si>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</si>
  <si>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</si>
  <si>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</si>
  <si>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</si>
  <si>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</si>
  <si>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</si>
  <si>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</si>
  <si>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</si>
  <si>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</si>
  <si>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</si>
  <si>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</si>
  <si>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</si>
  <si>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</si>
  <si>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</si>
  <si>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</si>
  <si>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</si>
  <si>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</si>
  <si>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</si>
  <si>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</si>
  <si>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</si>
  <si>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</si>
  <si>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</si>
  <si>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</si>
  <si>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</si>
  <si>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</si>
  <si>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</si>
  <si>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</si>
  <si>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</si>
  <si>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</si>
  <si>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</si>
  <si>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</si>
  <si>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</si>
  <si>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</si>
  <si>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</si>
  <si>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</si>
  <si>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</si>
  <si>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</si>
  <si>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</si>
  <si>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</si>
  <si>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</si>
  <si>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</si>
  <si>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</si>
  <si>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</si>
  <si>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</si>
  <si>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</si>
  <si>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</si>
  <si>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</si>
  <si>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</si>
  <si>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</si>
  <si>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</si>
  <si>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</si>
  <si>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</si>
  <si>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</si>
  <si>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</si>
  <si>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</si>
  <si>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</si>
  <si>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</si>
  <si>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</si>
  <si>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</si>
  <si>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</si>
  <si>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</si>
  <si>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</si>
  <si>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</si>
  <si>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</si>
  <si>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</si>
  <si>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</si>
  <si>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</si>
  <si>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</si>
  <si>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</si>
  <si>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</si>
  <si>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愛知県岩倉市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</si>
  <si>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</si>
  <si>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</si>
  <si>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</si>
  <si>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</si>
  <si>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</si>
  <si>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</si>
  <si>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</si>
  <si>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</si>
  <si>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</si>
  <si>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</si>
  <si>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</si>
  <si>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</si>
  <si>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</si>
  <si>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</si>
  <si>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</si>
  <si>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</si>
  <si>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</si>
  <si>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</si>
  <si>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</si>
  <si>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</si>
  <si>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</si>
  <si>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</si>
  <si>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</si>
  <si>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</si>
  <si>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</si>
  <si>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</si>
  <si>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</si>
  <si>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</si>
  <si>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</si>
  <si>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</si>
  <si>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</si>
  <si>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</si>
  <si>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</si>
  <si>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</si>
  <si>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</si>
  <si>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</si>
  <si>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</si>
  <si>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</si>
  <si>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</si>
  <si>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</si>
  <si>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</si>
  <si>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</si>
  <si>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</si>
  <si>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</si>
  <si>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</si>
  <si>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</si>
  <si>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</si>
  <si>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</si>
  <si>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</si>
  <si>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</si>
  <si>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</si>
  <si>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</si>
  <si>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</si>
  <si>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</si>
  <si>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</si>
  <si>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</si>
  <si>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</si>
  <si>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</si>
  <si>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</si>
  <si>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</si>
  <si>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</si>
  <si>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</si>
  <si>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</si>
  <si>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</si>
  <si>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</si>
  <si>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</si>
  <si>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</si>
  <si>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</si>
  <si>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</si>
  <si>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</si>
  <si>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</si>
  <si>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</si>
  <si>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</si>
  <si>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</si>
  <si>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</si>
  <si>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</si>
  <si>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</si>
  <si>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</si>
  <si>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</si>
  <si>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</si>
  <si>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</si>
  <si>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</si>
  <si>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</si>
  <si>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</si>
  <si>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</si>
  <si>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</si>
  <si>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</si>
  <si>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</si>
  <si>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</si>
  <si>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</si>
  <si>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</si>
  <si>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</si>
  <si>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</si>
  <si>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</si>
  <si>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</si>
  <si>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</si>
  <si>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</si>
  <si>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</si>
  <si>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</si>
  <si>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</si>
  <si>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</si>
  <si>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</si>
  <si>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</si>
  <si>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</si>
  <si>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</si>
  <si>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</si>
  <si>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</si>
  <si>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</si>
  <si>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</si>
  <si>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</si>
  <si>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</si>
  <si>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</si>
  <si>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</si>
  <si>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</si>
  <si>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</si>
  <si>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</si>
  <si>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</si>
  <si>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</si>
  <si>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</si>
  <si>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</si>
  <si>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</si>
  <si>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</si>
  <si>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</si>
  <si>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</si>
  <si>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</si>
  <si>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</si>
  <si>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</si>
  <si>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</si>
  <si>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</si>
  <si>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</si>
  <si>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</si>
  <si>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</si>
  <si>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</si>
  <si>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</si>
  <si>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</si>
  <si>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</si>
  <si>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</si>
  <si>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</si>
  <si>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</si>
  <si>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</si>
  <si>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</si>
  <si>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</si>
  <si>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</si>
  <si>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</si>
  <si>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</si>
  <si>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</si>
  <si>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</si>
  <si>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</si>
  <si>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</si>
  <si>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</si>
  <si>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</si>
  <si>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</si>
  <si>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</si>
  <si>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</si>
  <si>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</si>
  <si>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</si>
  <si>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</si>
  <si>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</si>
  <si>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</si>
  <si>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</si>
  <si>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</si>
  <si>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</si>
  <si>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</si>
  <si>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</si>
  <si>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</si>
  <si>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</si>
  <si>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</si>
  <si>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</si>
  <si>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</si>
  <si>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</si>
  <si>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</si>
  <si>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</si>
  <si>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</si>
  <si>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</si>
  <si>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</si>
  <si>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2.67</t>
  </si>
  <si>
    <t>一般会計</t>
  </si>
  <si>
    <t>上水道事業会計</t>
  </si>
  <si>
    <t>介護保険特別会計</t>
  </si>
  <si>
    <t>公共下水道事業会計</t>
  </si>
  <si>
    <t>国民健康保険特別会計</t>
  </si>
  <si>
    <t>後期高齢者医療特別会計</t>
  </si>
  <si>
    <t>土地取得特別会計</t>
  </si>
  <si>
    <t>その他会計（赤字）</t>
  </si>
  <si>
    <t>その他会計（黒字）</t>
  </si>
  <si>
    <t>R02</t>
    <phoneticPr fontId="5"/>
  </si>
  <si>
    <t>R03</t>
    <phoneticPr fontId="5"/>
  </si>
  <si>
    <t>R04</t>
    <phoneticPr fontId="5"/>
  </si>
  <si>
    <t>R05</t>
    <phoneticPr fontId="5"/>
  </si>
  <si>
    <t>R06</t>
    <phoneticPr fontId="5"/>
  </si>
  <si>
    <t>公共施設整備基金</t>
    <phoneticPr fontId="2"/>
  </si>
  <si>
    <t>教育環境整備基金</t>
    <phoneticPr fontId="5"/>
  </si>
  <si>
    <t>ふるさとづくり基金</t>
    <phoneticPr fontId="5"/>
  </si>
  <si>
    <t>岩倉北小学校及び岩倉南小学校用地購入基金</t>
    <phoneticPr fontId="5"/>
  </si>
  <si>
    <t>地域福祉基金</t>
    <phoneticPr fontId="5"/>
  </si>
  <si>
    <t>-</t>
    <phoneticPr fontId="38"/>
  </si>
  <si>
    <t>－</t>
  </si>
  <si>
    <t>小牧岩倉衛生組合</t>
    <rPh sb="0" eb="2">
      <t>コマキ</t>
    </rPh>
    <rPh sb="2" eb="4">
      <t>イワクラ</t>
    </rPh>
    <rPh sb="4" eb="6">
      <t>エイセイ</t>
    </rPh>
    <rPh sb="6" eb="8">
      <t>クミアイ</t>
    </rPh>
    <phoneticPr fontId="2"/>
  </si>
  <si>
    <t>愛知県後期高齢者医療広域連合
（一般会計）</t>
    <rPh sb="0" eb="3">
      <t>アイチケン</t>
    </rPh>
    <rPh sb="3" eb="5">
      <t>コウキ</t>
    </rPh>
    <rPh sb="5" eb="8">
      <t>コウレイシャ</t>
    </rPh>
    <rPh sb="8" eb="10">
      <t>イリョウ</t>
    </rPh>
    <rPh sb="10" eb="12">
      <t>コウイキ</t>
    </rPh>
    <rPh sb="12" eb="14">
      <t>レンゴウ</t>
    </rPh>
    <rPh sb="16" eb="18">
      <t>イッパン</t>
    </rPh>
    <rPh sb="18" eb="20">
      <t>カイケイ</t>
    </rPh>
    <phoneticPr fontId="2"/>
  </si>
  <si>
    <t>愛知県後期高齢者医療広域連合
(後期高齢者医療特別会計)</t>
    <rPh sb="0" eb="3">
      <t>アイチケン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
  </si>
  <si>
    <t>愛北広域事務組合</t>
    <rPh sb="0" eb="2">
      <t>アイホク</t>
    </rPh>
    <rPh sb="2" eb="4">
      <t>コウイキ</t>
    </rPh>
    <rPh sb="4" eb="6">
      <t>ジム</t>
    </rPh>
    <rPh sb="6" eb="8">
      <t>クミアイ</t>
    </rPh>
    <phoneticPr fontId="2"/>
  </si>
  <si>
    <t>愛知県市町村職員退職手当組合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</si>
</sst>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71279</c:v>
                </c:pt>
                <c:pt idx="2">
                  <c:v>74994</c:v>
                </c:pt>
                <c:pt idx="3">
                  <c:v>71849</c:v>
                </c:pt>
                <c:pt idx="4">
                  <c:v>82962</c:v>
                </c:pt>
              </c:numCache>
            </c:numRef>
          </c:val>
          <c:smooth val="0"/>
          <c:extLst>
            <c:ext xmlns:c16="http://schemas.microsoft.com/office/drawing/2014/chart" uri="{C3380CC4-5D6E-409C-BE32-E72D297353CC}">
              <c16:uniqueId val="{00000000-3D32-4388-BD51-C98F729D470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31275</c:v>
                </c:pt>
                <c:pt idx="1">
                  <c:v>33608</c:v>
                </c:pt>
                <c:pt idx="2">
                  <c:v>24044</c:v>
                </c:pt>
                <c:pt idx="3">
                  <c:v>26167</c:v>
                </c:pt>
                <c:pt idx="4">
                  <c:v>20543</c:v>
                </c:pt>
              </c:numCache>
            </c:numRef>
          </c:val>
          <c:smooth val="0"/>
          <c:extLst>
            <c:ext xmlns:c16="http://schemas.microsoft.com/office/drawing/2014/chart" uri="{C3380CC4-5D6E-409C-BE32-E72D297353CC}">
              <c16:uniqueId val="{00000001-3D32-4388-BD51-C98F729D470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10.53</c:v>
                </c:pt>
                <c:pt idx="1">
                  <c:v>10.59</c:v>
                </c:pt>
                <c:pt idx="2">
                  <c:v>8.5299999999999994</c:v>
                </c:pt>
                <c:pt idx="3">
                  <c:v>6.15</c:v>
                </c:pt>
                <c:pt idx="4">
                  <c:v>5.81</c:v>
                </c:pt>
              </c:numCache>
            </c:numRef>
          </c:val>
          <c:extLst>
            <c:ext xmlns:c16="http://schemas.microsoft.com/office/drawing/2014/chart" uri="{C3380CC4-5D6E-409C-BE32-E72D297353CC}">
              <c16:uniqueId val="{00000000-3FCC-40CF-B879-3DE6B97188D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8.1999999999999993</c:v>
                </c:pt>
                <c:pt idx="1">
                  <c:v>11.94</c:v>
                </c:pt>
                <c:pt idx="2">
                  <c:v>14.65</c:v>
                </c:pt>
                <c:pt idx="3">
                  <c:v>13.89</c:v>
                </c:pt>
                <c:pt idx="4">
                  <c:v>14.53</c:v>
                </c:pt>
              </c:numCache>
            </c:numRef>
          </c:val>
          <c:extLst>
            <c:ext xmlns:c16="http://schemas.microsoft.com/office/drawing/2014/chart" uri="{C3380CC4-5D6E-409C-BE32-E72D297353CC}">
              <c16:uniqueId val="{00000001-3FCC-40CF-B879-3DE6B97188D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0.55000000000000004</c:v>
                </c:pt>
                <c:pt idx="1">
                  <c:v>5.05</c:v>
                </c:pt>
                <c:pt idx="2">
                  <c:v>0.15</c:v>
                </c:pt>
                <c:pt idx="3">
                  <c:v>-2.67</c:v>
                </c:pt>
                <c:pt idx="4">
                  <c:v>0.87</c:v>
                </c:pt>
              </c:numCache>
            </c:numRef>
          </c:val>
          <c:smooth val="0"/>
          <c:extLst>
            <c:ext xmlns:c16="http://schemas.microsoft.com/office/drawing/2014/chart" uri="{C3380CC4-5D6E-409C-BE32-E72D297353CC}">
              <c16:uniqueId val="{00000002-3FCC-40CF-B879-3DE6B97188D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9EB-419B-8499-30DF7D61F16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9EB-419B-8499-30DF7D61F16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9EB-419B-8499-30DF7D61F161}"/>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9EB-419B-8499-30DF7D61F16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0.05</c:v>
                </c:pt>
                <c:pt idx="4">
                  <c:v>#N/A</c:v>
                </c:pt>
                <c:pt idx="5">
                  <c:v>0.05</c:v>
                </c:pt>
                <c:pt idx="6">
                  <c:v>#N/A</c:v>
                </c:pt>
                <c:pt idx="7">
                  <c:v>0.05</c:v>
                </c:pt>
                <c:pt idx="8">
                  <c:v>#N/A</c:v>
                </c:pt>
                <c:pt idx="9">
                  <c:v>7.0000000000000007E-2</c:v>
                </c:pt>
              </c:numCache>
            </c:numRef>
          </c:val>
          <c:extLst>
            <c:ext xmlns:c16="http://schemas.microsoft.com/office/drawing/2014/chart" uri="{C3380CC4-5D6E-409C-BE32-E72D297353CC}">
              <c16:uniqueId val="{00000004-C9EB-419B-8499-30DF7D61F16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2.2599999999999998</c:v>
                </c:pt>
                <c:pt idx="2">
                  <c:v>#N/A</c:v>
                </c:pt>
                <c:pt idx="3">
                  <c:v>2.0499999999999998</c:v>
                </c:pt>
                <c:pt idx="4">
                  <c:v>#N/A</c:v>
                </c:pt>
                <c:pt idx="5">
                  <c:v>1.57</c:v>
                </c:pt>
                <c:pt idx="6">
                  <c:v>#N/A</c:v>
                </c:pt>
                <c:pt idx="7">
                  <c:v>1.06</c:v>
                </c:pt>
                <c:pt idx="8">
                  <c:v>#N/A</c:v>
                </c:pt>
                <c:pt idx="9">
                  <c:v>0.98</c:v>
                </c:pt>
              </c:numCache>
            </c:numRef>
          </c:val>
          <c:extLst>
            <c:ext xmlns:c16="http://schemas.microsoft.com/office/drawing/2014/chart" uri="{C3380CC4-5D6E-409C-BE32-E72D297353CC}">
              <c16:uniqueId val="{00000005-C9EB-419B-8499-30DF7D61F161}"/>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0.53</c:v>
                </c:pt>
                <c:pt idx="2">
                  <c:v>#N/A</c:v>
                </c:pt>
                <c:pt idx="3">
                  <c:v>0.55000000000000004</c:v>
                </c:pt>
                <c:pt idx="4">
                  <c:v>#N/A</c:v>
                </c:pt>
                <c:pt idx="5">
                  <c:v>0.92</c:v>
                </c:pt>
                <c:pt idx="6">
                  <c:v>#N/A</c:v>
                </c:pt>
                <c:pt idx="7">
                  <c:v>1.37</c:v>
                </c:pt>
                <c:pt idx="8">
                  <c:v>#N/A</c:v>
                </c:pt>
                <c:pt idx="9">
                  <c:v>1.88</c:v>
                </c:pt>
              </c:numCache>
            </c:numRef>
          </c:val>
          <c:extLst>
            <c:ext xmlns:c16="http://schemas.microsoft.com/office/drawing/2014/chart" uri="{C3380CC4-5D6E-409C-BE32-E72D297353CC}">
              <c16:uniqueId val="{00000006-C9EB-419B-8499-30DF7D61F16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1.51</c:v>
                </c:pt>
                <c:pt idx="2">
                  <c:v>#N/A</c:v>
                </c:pt>
                <c:pt idx="3">
                  <c:v>1.44</c:v>
                </c:pt>
                <c:pt idx="4">
                  <c:v>#N/A</c:v>
                </c:pt>
                <c:pt idx="5">
                  <c:v>1.82</c:v>
                </c:pt>
                <c:pt idx="6">
                  <c:v>#N/A</c:v>
                </c:pt>
                <c:pt idx="7">
                  <c:v>2.0299999999999998</c:v>
                </c:pt>
                <c:pt idx="8">
                  <c:v>#N/A</c:v>
                </c:pt>
                <c:pt idx="9">
                  <c:v>1.92</c:v>
                </c:pt>
              </c:numCache>
            </c:numRef>
          </c:val>
          <c:extLst>
            <c:ext xmlns:c16="http://schemas.microsoft.com/office/drawing/2014/chart" uri="{C3380CC4-5D6E-409C-BE32-E72D297353CC}">
              <c16:uniqueId val="{00000007-C9EB-419B-8499-30DF7D61F161}"/>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5.39</c:v>
                </c:pt>
                <c:pt idx="2">
                  <c:v>#N/A</c:v>
                </c:pt>
                <c:pt idx="3">
                  <c:v>4.8600000000000003</c:v>
                </c:pt>
                <c:pt idx="4">
                  <c:v>#N/A</c:v>
                </c:pt>
                <c:pt idx="5">
                  <c:v>5.18</c:v>
                </c:pt>
                <c:pt idx="6">
                  <c:v>#N/A</c:v>
                </c:pt>
                <c:pt idx="7">
                  <c:v>4.28</c:v>
                </c:pt>
                <c:pt idx="8">
                  <c:v>#N/A</c:v>
                </c:pt>
                <c:pt idx="9">
                  <c:v>2.4700000000000002</c:v>
                </c:pt>
              </c:numCache>
            </c:numRef>
          </c:val>
          <c:extLst>
            <c:ext xmlns:c16="http://schemas.microsoft.com/office/drawing/2014/chart" uri="{C3380CC4-5D6E-409C-BE32-E72D297353CC}">
              <c16:uniqueId val="{00000008-C9EB-419B-8499-30DF7D61F16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10.52</c:v>
                </c:pt>
                <c:pt idx="2">
                  <c:v>#N/A</c:v>
                </c:pt>
                <c:pt idx="3">
                  <c:v>10.58</c:v>
                </c:pt>
                <c:pt idx="4">
                  <c:v>#N/A</c:v>
                </c:pt>
                <c:pt idx="5">
                  <c:v>8.52</c:v>
                </c:pt>
                <c:pt idx="6">
                  <c:v>#N/A</c:v>
                </c:pt>
                <c:pt idx="7">
                  <c:v>6.15</c:v>
                </c:pt>
                <c:pt idx="8">
                  <c:v>#N/A</c:v>
                </c:pt>
                <c:pt idx="9">
                  <c:v>5.8</c:v>
                </c:pt>
              </c:numCache>
            </c:numRef>
          </c:val>
          <c:extLst>
            <c:ext xmlns:c16="http://schemas.microsoft.com/office/drawing/2014/chart" uri="{C3380CC4-5D6E-409C-BE32-E72D297353CC}">
              <c16:uniqueId val="{00000009-C9EB-419B-8499-30DF7D61F16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1481</c:v>
                </c:pt>
                <c:pt idx="5">
                  <c:v>1490</c:v>
                </c:pt>
                <c:pt idx="8">
                  <c:v>1459</c:v>
                </c:pt>
                <c:pt idx="11">
                  <c:v>1483</c:v>
                </c:pt>
                <c:pt idx="14">
                  <c:v>1405</c:v>
                </c:pt>
              </c:numCache>
            </c:numRef>
          </c:val>
          <c:extLst>
            <c:ext xmlns:c16="http://schemas.microsoft.com/office/drawing/2014/chart" uri="{C3380CC4-5D6E-409C-BE32-E72D297353CC}">
              <c16:uniqueId val="{00000000-7745-4903-AC2F-731AD1C653C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745-4903-AC2F-731AD1C653C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745-4903-AC2F-731AD1C653C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180</c:v>
                </c:pt>
                <c:pt idx="3">
                  <c:v>189</c:v>
                </c:pt>
                <c:pt idx="6">
                  <c:v>197</c:v>
                </c:pt>
                <c:pt idx="9">
                  <c:v>197</c:v>
                </c:pt>
                <c:pt idx="12">
                  <c:v>198</c:v>
                </c:pt>
              </c:numCache>
            </c:numRef>
          </c:val>
          <c:extLst>
            <c:ext xmlns:c16="http://schemas.microsoft.com/office/drawing/2014/chart" uri="{C3380CC4-5D6E-409C-BE32-E72D297353CC}">
              <c16:uniqueId val="{00000003-7745-4903-AC2F-731AD1C653C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459</c:v>
                </c:pt>
                <c:pt idx="3">
                  <c:v>429</c:v>
                </c:pt>
                <c:pt idx="6">
                  <c:v>469</c:v>
                </c:pt>
                <c:pt idx="9">
                  <c:v>450</c:v>
                </c:pt>
                <c:pt idx="12">
                  <c:v>445</c:v>
                </c:pt>
              </c:numCache>
            </c:numRef>
          </c:val>
          <c:extLst>
            <c:ext xmlns:c16="http://schemas.microsoft.com/office/drawing/2014/chart" uri="{C3380CC4-5D6E-409C-BE32-E72D297353CC}">
              <c16:uniqueId val="{00000004-7745-4903-AC2F-731AD1C653C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45-4903-AC2F-731AD1C653C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745-4903-AC2F-731AD1C653C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1195</c:v>
                </c:pt>
                <c:pt idx="3">
                  <c:v>1194</c:v>
                </c:pt>
                <c:pt idx="6">
                  <c:v>1171</c:v>
                </c:pt>
                <c:pt idx="9">
                  <c:v>1229</c:v>
                </c:pt>
                <c:pt idx="12">
                  <c:v>1195</c:v>
                </c:pt>
              </c:numCache>
            </c:numRef>
          </c:val>
          <c:extLst>
            <c:ext xmlns:c16="http://schemas.microsoft.com/office/drawing/2014/chart" uri="{C3380CC4-5D6E-409C-BE32-E72D297353CC}">
              <c16:uniqueId val="{00000007-7745-4903-AC2F-731AD1C653C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353</c:v>
                </c:pt>
                <c:pt idx="2">
                  <c:v>#N/A</c:v>
                </c:pt>
                <c:pt idx="3">
                  <c:v>#N/A</c:v>
                </c:pt>
                <c:pt idx="4">
                  <c:v>322</c:v>
                </c:pt>
                <c:pt idx="5">
                  <c:v>#N/A</c:v>
                </c:pt>
                <c:pt idx="6">
                  <c:v>#N/A</c:v>
                </c:pt>
                <c:pt idx="7">
                  <c:v>378</c:v>
                </c:pt>
                <c:pt idx="8">
                  <c:v>#N/A</c:v>
                </c:pt>
                <c:pt idx="9">
                  <c:v>#N/A</c:v>
                </c:pt>
                <c:pt idx="10">
                  <c:v>393</c:v>
                </c:pt>
                <c:pt idx="11">
                  <c:v>#N/A</c:v>
                </c:pt>
                <c:pt idx="12">
                  <c:v>#N/A</c:v>
                </c:pt>
                <c:pt idx="13">
                  <c:v>433</c:v>
                </c:pt>
                <c:pt idx="14">
                  <c:v>#N/A</c:v>
                </c:pt>
              </c:numCache>
            </c:numRef>
          </c:val>
          <c:smooth val="0"/>
          <c:extLst>
            <c:ext xmlns:c16="http://schemas.microsoft.com/office/drawing/2014/chart" uri="{C3380CC4-5D6E-409C-BE32-E72D297353CC}">
              <c16:uniqueId val="{00000008-7745-4903-AC2F-731AD1C653C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12752</c:v>
                </c:pt>
                <c:pt idx="5">
                  <c:v>12517</c:v>
                </c:pt>
                <c:pt idx="8">
                  <c:v>11924</c:v>
                </c:pt>
                <c:pt idx="11">
                  <c:v>11243</c:v>
                </c:pt>
                <c:pt idx="14">
                  <c:v>10153</c:v>
                </c:pt>
              </c:numCache>
            </c:numRef>
          </c:val>
          <c:extLst>
            <c:ext xmlns:c16="http://schemas.microsoft.com/office/drawing/2014/chart" uri="{C3380CC4-5D6E-409C-BE32-E72D297353CC}">
              <c16:uniqueId val="{00000000-FDD7-4A89-BB49-D3AA0401503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4381</c:v>
                </c:pt>
                <c:pt idx="5">
                  <c:v>4105</c:v>
                </c:pt>
                <c:pt idx="8">
                  <c:v>3778</c:v>
                </c:pt>
                <c:pt idx="11">
                  <c:v>3827</c:v>
                </c:pt>
                <c:pt idx="14">
                  <c:v>3944</c:v>
                </c:pt>
              </c:numCache>
            </c:numRef>
          </c:val>
          <c:extLst>
            <c:ext xmlns:c16="http://schemas.microsoft.com/office/drawing/2014/chart" uri="{C3380CC4-5D6E-409C-BE32-E72D297353CC}">
              <c16:uniqueId val="{00000001-FDD7-4A89-BB49-D3AA0401503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2808</c:v>
                </c:pt>
                <c:pt idx="5">
                  <c:v>3936</c:v>
                </c:pt>
                <c:pt idx="8">
                  <c:v>4167</c:v>
                </c:pt>
                <c:pt idx="11">
                  <c:v>3978</c:v>
                </c:pt>
                <c:pt idx="14">
                  <c:v>4136</c:v>
                </c:pt>
              </c:numCache>
            </c:numRef>
          </c:val>
          <c:extLst>
            <c:ext xmlns:c16="http://schemas.microsoft.com/office/drawing/2014/chart" uri="{C3380CC4-5D6E-409C-BE32-E72D297353CC}">
              <c16:uniqueId val="{00000002-FDD7-4A89-BB49-D3AA0401503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DD7-4A89-BB49-D3AA0401503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DD7-4A89-BB49-D3AA0401503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D7-4A89-BB49-D3AA0401503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3182</c:v>
                </c:pt>
                <c:pt idx="3">
                  <c:v>3181</c:v>
                </c:pt>
                <c:pt idx="6">
                  <c:v>3127</c:v>
                </c:pt>
                <c:pt idx="9">
                  <c:v>3112</c:v>
                </c:pt>
                <c:pt idx="12">
                  <c:v>3116</c:v>
                </c:pt>
              </c:numCache>
            </c:numRef>
          </c:val>
          <c:extLst>
            <c:ext xmlns:c16="http://schemas.microsoft.com/office/drawing/2014/chart" uri="{C3380CC4-5D6E-409C-BE32-E72D297353CC}">
              <c16:uniqueId val="{00000006-FDD7-4A89-BB49-D3AA0401503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1660</c:v>
                </c:pt>
                <c:pt idx="3">
                  <c:v>1481</c:v>
                </c:pt>
                <c:pt idx="6">
                  <c:v>1292</c:v>
                </c:pt>
                <c:pt idx="9">
                  <c:v>1105</c:v>
                </c:pt>
                <c:pt idx="12">
                  <c:v>915</c:v>
                </c:pt>
              </c:numCache>
            </c:numRef>
          </c:val>
          <c:extLst>
            <c:ext xmlns:c16="http://schemas.microsoft.com/office/drawing/2014/chart" uri="{C3380CC4-5D6E-409C-BE32-E72D297353CC}">
              <c16:uniqueId val="{00000007-FDD7-4A89-BB49-D3AA0401503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5929</c:v>
                </c:pt>
                <c:pt idx="3">
                  <c:v>5447</c:v>
                </c:pt>
                <c:pt idx="6">
                  <c:v>5161</c:v>
                </c:pt>
                <c:pt idx="9">
                  <c:v>5358</c:v>
                </c:pt>
                <c:pt idx="12">
                  <c:v>5877</c:v>
                </c:pt>
              </c:numCache>
            </c:numRef>
          </c:val>
          <c:extLst>
            <c:ext xmlns:c16="http://schemas.microsoft.com/office/drawing/2014/chart" uri="{C3380CC4-5D6E-409C-BE32-E72D297353CC}">
              <c16:uniqueId val="{00000008-FDD7-4A89-BB49-D3AA0401503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DD7-4A89-BB49-D3AA0401503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11474</c:v>
                </c:pt>
                <c:pt idx="3">
                  <c:v>11404</c:v>
                </c:pt>
                <c:pt idx="6">
                  <c:v>10742</c:v>
                </c:pt>
                <c:pt idx="9">
                  <c:v>9856</c:v>
                </c:pt>
                <c:pt idx="12">
                  <c:v>8954</c:v>
                </c:pt>
              </c:numCache>
            </c:numRef>
          </c:val>
          <c:extLst>
            <c:ext xmlns:c16="http://schemas.microsoft.com/office/drawing/2014/chart" uri="{C3380CC4-5D6E-409C-BE32-E72D297353CC}">
              <c16:uniqueId val="{0000000A-FDD7-4A89-BB49-D3AA0401503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2304</c:v>
                </c:pt>
                <c:pt idx="2">
                  <c:v>#N/A</c:v>
                </c:pt>
                <c:pt idx="3">
                  <c:v>#N/A</c:v>
                </c:pt>
                <c:pt idx="4">
                  <c:v>954</c:v>
                </c:pt>
                <c:pt idx="5">
                  <c:v>#N/A</c:v>
                </c:pt>
                <c:pt idx="6">
                  <c:v>#N/A</c:v>
                </c:pt>
                <c:pt idx="7">
                  <c:v>453</c:v>
                </c:pt>
                <c:pt idx="8">
                  <c:v>#N/A</c:v>
                </c:pt>
                <c:pt idx="9">
                  <c:v>#N/A</c:v>
                </c:pt>
                <c:pt idx="10">
                  <c:v>383</c:v>
                </c:pt>
                <c:pt idx="11">
                  <c:v>#N/A</c:v>
                </c:pt>
                <c:pt idx="12">
                  <c:v>#N/A</c:v>
                </c:pt>
                <c:pt idx="13">
                  <c:v>629</c:v>
                </c:pt>
                <c:pt idx="14">
                  <c:v>#N/A</c:v>
                </c:pt>
              </c:numCache>
            </c:numRef>
          </c:val>
          <c:smooth val="0"/>
          <c:extLst>
            <c:ext xmlns:c16="http://schemas.microsoft.com/office/drawing/2014/chart" uri="{C3380CC4-5D6E-409C-BE32-E72D297353CC}">
              <c16:uniqueId val="{0000000B-FDD7-4A89-BB49-D3AA0401503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1509</c:v>
                </c:pt>
                <c:pt idx="1">
                  <c:v>1461</c:v>
                </c:pt>
                <c:pt idx="2">
                  <c:v>1573</c:v>
                </c:pt>
              </c:numCache>
            </c:numRef>
          </c:val>
          <c:extLst>
            <c:ext xmlns:c16="http://schemas.microsoft.com/office/drawing/2014/chart" uri="{C3380CC4-5D6E-409C-BE32-E72D297353CC}">
              <c16:uniqueId val="{00000000-5144-4D6F-9AFF-9B74900FF78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717</c:v>
                </c:pt>
                <c:pt idx="1">
                  <c:v>718</c:v>
                </c:pt>
                <c:pt idx="2">
                  <c:v>719</c:v>
                </c:pt>
              </c:numCache>
            </c:numRef>
          </c:val>
          <c:extLst>
            <c:ext xmlns:c16="http://schemas.microsoft.com/office/drawing/2014/chart" uri="{C3380CC4-5D6E-409C-BE32-E72D297353CC}">
              <c16:uniqueId val="{00000001-5144-4D6F-9AFF-9B74900FF78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1074</c:v>
                </c:pt>
                <c:pt idx="1">
                  <c:v>1013</c:v>
                </c:pt>
                <c:pt idx="2">
                  <c:v>1009</c:v>
                </c:pt>
              </c:numCache>
            </c:numRef>
          </c:val>
          <c:extLst>
            <c:ext xmlns:c16="http://schemas.microsoft.com/office/drawing/2014/chart" uri="{C3380CC4-5D6E-409C-BE32-E72D297353CC}">
              <c16:uniqueId val="{00000002-5144-4D6F-9AFF-9B74900FF78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愛知県岩倉市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令和６年度の実質公債費比率は、前年度より</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ポイント悪化し、</a:t>
          </a:r>
          <a:r>
            <a:rPr kumimoji="1" lang="en-US" altLang="ja-JP" sz="1400">
              <a:latin typeface="ＭＳ ゴシック" pitchFamily="49" charset="-128"/>
              <a:ea typeface="ＭＳ ゴシック" pitchFamily="49" charset="-128"/>
            </a:rPr>
            <a:t>4.2</a:t>
          </a:r>
          <a:r>
            <a:rPr kumimoji="1" lang="ja-JP" altLang="en-US" sz="1400">
              <a:latin typeface="ＭＳ ゴシック" pitchFamily="49" charset="-128"/>
              <a:ea typeface="ＭＳ ゴシック" pitchFamily="49" charset="-128"/>
            </a:rPr>
            <a:t>％となっている。</a:t>
          </a:r>
        </a:p>
        <a:p>
          <a:r>
            <a:rPr kumimoji="1" lang="ja-JP" altLang="en-US" sz="1400">
              <a:latin typeface="ＭＳ ゴシック" pitchFamily="49" charset="-128"/>
              <a:ea typeface="ＭＳ ゴシック" pitchFamily="49" charset="-128"/>
            </a:rPr>
            <a:t>　実質公債費比率の算定に用いる分子構成要素についてみてみると、地方債の元利償還金が減少し、さらに差し引く算入公債費等も減少したため、単年度も前年度より</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ポイント悪化し、</a:t>
          </a:r>
          <a:r>
            <a:rPr kumimoji="1" lang="en-US" altLang="ja-JP" sz="1400">
              <a:latin typeface="ＭＳ ゴシック" pitchFamily="49" charset="-128"/>
              <a:ea typeface="ＭＳ ゴシック" pitchFamily="49" charset="-128"/>
            </a:rPr>
            <a:t>4.4</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今後も、起債発行額の増加が見込まれることに加えて、公営企業等の地方債に対する繰出金の増加が見込まれ、比率が悪化することが考えられるが、地方債の計画的な発行に努め、健全な財政運営を進める。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愛知県岩倉市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令和６年度の将来負担比率は前年度と比較して</a:t>
          </a:r>
          <a:r>
            <a:rPr kumimoji="1" lang="en-US" altLang="ja-JP" sz="1200">
              <a:latin typeface="ＭＳ ゴシック" pitchFamily="49" charset="-128"/>
              <a:ea typeface="ＭＳ ゴシック" pitchFamily="49" charset="-128"/>
            </a:rPr>
            <a:t>2.4</a:t>
          </a:r>
          <a:r>
            <a:rPr kumimoji="1" lang="ja-JP" altLang="en-US" sz="1200">
              <a:latin typeface="ＭＳ ゴシック" pitchFamily="49" charset="-128"/>
              <a:ea typeface="ＭＳ ゴシック" pitchFamily="49" charset="-128"/>
            </a:rPr>
            <a:t>ポイント減少し、</a:t>
          </a:r>
          <a:r>
            <a:rPr kumimoji="1" lang="en-US" altLang="ja-JP" sz="1200">
              <a:latin typeface="ＭＳ ゴシック" pitchFamily="49" charset="-128"/>
              <a:ea typeface="ＭＳ ゴシック" pitchFamily="49" charset="-128"/>
            </a:rPr>
            <a:t>6.4</a:t>
          </a:r>
          <a:r>
            <a:rPr kumimoji="1" lang="ja-JP" altLang="en-US" sz="1200">
              <a:latin typeface="ＭＳ ゴシック" pitchFamily="49" charset="-128"/>
              <a:ea typeface="ＭＳ ゴシック" pitchFamily="49" charset="-128"/>
            </a:rPr>
            <a:t>％となっている。</a:t>
          </a:r>
        </a:p>
        <a:p>
          <a:r>
            <a:rPr kumimoji="1" lang="ja-JP" altLang="en-US" sz="1200">
              <a:latin typeface="ＭＳ ゴシック" pitchFamily="49" charset="-128"/>
              <a:ea typeface="ＭＳ ゴシック" pitchFamily="49" charset="-128"/>
            </a:rPr>
            <a:t>　将来負担比率の算定に用いる分子構成要素についてみてみると、一般会計等に係る地方債の現在高は、償還額が地方債発行額を上回ったことにより減となった。公営企業債等繰入見込額は公共下水道事業会計に対するものであり、借入残高が増となったことにより増加した。組合等負担等見込額は、小牧岩倉衛生組合の借入残高が減となったことにより減少した。</a:t>
          </a:r>
        </a:p>
        <a:p>
          <a:r>
            <a:rPr kumimoji="1" lang="ja-JP" altLang="en-US" sz="1200">
              <a:latin typeface="ＭＳ ゴシック" pitchFamily="49" charset="-128"/>
              <a:ea typeface="ＭＳ ゴシック" pitchFamily="49" charset="-128"/>
            </a:rPr>
            <a:t>　充当可能基金については、財政調整基金等の取崩額が積立額より下回ったため増加した。</a:t>
          </a:r>
        </a:p>
        <a:p>
          <a:r>
            <a:rPr kumimoji="1" lang="ja-JP" altLang="en-US" sz="1200">
              <a:latin typeface="ＭＳ ゴシック" pitchFamily="49" charset="-128"/>
              <a:ea typeface="ＭＳ ゴシック" pitchFamily="49" charset="-128"/>
            </a:rPr>
            <a:t>　今後は、ｽﾏｰﾄｲﾝﾀｰﾁｪﾝｼﾞ整備事業、石仏公園整備事業等の都市計画事業、小中学校大規模改修工事、五条川小学校区</a:t>
          </a:r>
          <a:r>
            <a:rPr kumimoji="1" lang="en-US" altLang="ja-JP" sz="1200">
              <a:latin typeface="ＭＳ ゴシック" pitchFamily="49" charset="-128"/>
              <a:ea typeface="ＭＳ ゴシック" pitchFamily="49" charset="-128"/>
            </a:rPr>
            <a:t>372</a:t>
          </a:r>
          <a:r>
            <a:rPr kumimoji="1" lang="ja-JP" altLang="en-US" sz="1200">
              <a:latin typeface="ＭＳ ゴシック" pitchFamily="49" charset="-128"/>
              <a:ea typeface="ＭＳ ゴシック" pitchFamily="49" charset="-128"/>
            </a:rPr>
            <a:t>統合保育園整備事業等の大規模事業に加えて、昭和</a:t>
          </a:r>
          <a:r>
            <a:rPr kumimoji="1" lang="en-US" altLang="ja-JP" sz="1200">
              <a:latin typeface="ＭＳ ゴシック" pitchFamily="49" charset="-128"/>
              <a:ea typeface="ＭＳ ゴシック" pitchFamily="49" charset="-128"/>
            </a:rPr>
            <a:t>40</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50</a:t>
          </a:r>
          <a:r>
            <a:rPr kumimoji="1" lang="ja-JP" altLang="en-US" sz="1200">
              <a:latin typeface="ＭＳ ゴシック" pitchFamily="49" charset="-128"/>
              <a:ea typeface="ＭＳ ゴシック" pitchFamily="49" charset="-128"/>
            </a:rPr>
            <a:t>年代の人口増加に伴って建設した市内公共施設等の改修、更新に係る経費等が増加していくことが見込まれ、将来負担額の増加が予想されるが、起債に大きく頼ることのない健全な財政運営を進めていく。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愛知県岩倉市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財政調整基金について、ごみ処理施設整備により、今後公債費や施設保守費分の増加が見込まれる小牧岩倉衛生組合負担金の対応として例年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、五条川小学校区統合保育園建設予定地の遺跡発掘調査業務の歳出増などへの対応として１億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万円取り崩すとともに、決算余剰金の状況を勘案し、３億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円積み立てた。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その他特定目的基金では、ふるさと納税等にかかる積立や繰入は行ったが、全体でも大きな増減はなかった。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高齢化の進展等による社会保障事業費の増、公共施設再配置計画や公共施設長寿命化計画の推進に向けても経費の増加が見込まれるため、健全な財政運営を堅持しながら、適宜取崩しを行い、決算余剰金の状況を勘案し積立てを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・公共施設整備基金：公共施設の建設、改修及び維持補修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・教育環境整備基金：小中学校の教育環境を整備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・公共施設整備基金：公共施設の大きな整備はなかったため取り崩しはせず、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・教育環境整備基金：に充当するため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代の人口増加に伴って建設した市内公共施設等の改修、更新に係る経費等が増加していくことが見込まれるため、公共施設再配置計画や公共施設長寿命化計画等への今後の対応に向けて計画的に積立てを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・教育環境整備基金：</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昭和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40</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50</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年代の人口増加に伴</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児童生徒数の増加 にあわせて集中的に整備された学校施設の改修、更新に係る経費等が増加していくことが見込まれるため、公共施設再配置計画や学校施設長寿命化計画等への今後の対応に向けて計画的に積立てをしていく。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財政調整基金について、ごみ処理施設整備により、今後公債費や施設保守費分の増加が見込まれる小牧岩倉衛生組合負担金の対応として例年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万円、五条川小学校区統合保育園建設予定地の遺跡発掘調査業務の歳出増などへの対応として１億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万円取り崩すとともに、決算余剰金の状況を勘案し、３億円積み立てたことにより残高は１億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財政調整基金は、特定目的基金ではないが、ごみ処理施設整備により、今後公債費や施設保守分の増加が見込まれる小牧岩倉衛生組合負担金への対応として、平成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年度以降の負担金増に対し、毎年度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年間で５億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万円の取崩しをしていく予定。今後は、標準財政規模の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％を目安に積立てや取崩しを適宜実施していく。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基金の取り崩しはなく、利子分を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万円積み立てたことにより、残高は運用益のみによる微増となった。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市債の償還の財源に充てるため、基金残高を踏まえ、毎年度当初予算で４億～５億円程度を取り崩す予算を計上し、決算余剰金の状況を勘案し積立てをしていく。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愛知県岩倉市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47,761
44,297
10.47
18,844,073
18,190,654
628,605
10,827,444
8,954,253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財政力指数は、前年度と比較して</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0.01</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ポイント減少し、</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0.73</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となった。県平均を下回っているものの、全国平均や類似団体平均を大きく上回る値となった。</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高齢化の進展、医療の高度化、福祉の多様化等による社会福祉費等の増加に加え、臨時財政対策債振替相当額が減少したことにより、分母となる基準財政需要額が増になった。一方で、固定資産税や地方消費税交付金等の増により分子となる基準財政収入額が増となったものの、基準財政需要額の増加額が基準財政収入額の増加額を上回ったことから、財政力指数は減少した。</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今後は、社会保障事業費や公共施設の再配置や長寿命化に係る経費の増加に加え、人件費の増加やウクライナ・中東情勢、円安の影響等による原油価格や物価の高騰などにより経費の大幅な増額が見込まれる。こうした状況において、限られた財源、資源を有効に活用し、事業の選択と集中による徹底的な見直しを行い、健全な財政を堅持しながら将来世代へつなぐための事業にも積極的に努めていく。</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56243</xdr:rowOff>
    </xdr:from>
    <xdr:to>
      <xdr:col>23</xdr:col>
      <xdr:colOff>133350</xdr:colOff>
      <xdr:row>38</xdr:row>
      <xdr:rowOff>73478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5713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4535</xdr:rowOff>
    </xdr:from>
    <xdr:to>
      <xdr:col>19</xdr:col>
      <xdr:colOff>133350</xdr:colOff>
      <xdr:row>38</xdr:row>
      <xdr:rowOff>56243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519635"/>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141514</xdr:rowOff>
    </xdr:from>
    <xdr:to>
      <xdr:col>15</xdr:col>
      <xdr:colOff>82550</xdr:colOff>
      <xdr:row>38</xdr:row>
      <xdr:rowOff>4535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48516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89807</xdr:rowOff>
    </xdr:from>
    <xdr:to>
      <xdr:col>11</xdr:col>
      <xdr:colOff>31750</xdr:colOff>
      <xdr:row>37</xdr:row>
      <xdr:rowOff>141514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4334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77305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41927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22678</xdr:rowOff>
    </xdr:from>
    <xdr:to>
      <xdr:col>23</xdr:col>
      <xdr:colOff>184150</xdr:colOff>
      <xdr:row>38</xdr:row>
      <xdr:rowOff>124278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53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39205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382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5443</xdr:rowOff>
    </xdr:from>
    <xdr:to>
      <xdr:col>19</xdr:col>
      <xdr:colOff>184150</xdr:colOff>
      <xdr:row>38</xdr:row>
      <xdr:rowOff>107043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117220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28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125186</xdr:rowOff>
    </xdr:from>
    <xdr:to>
      <xdr:col>15</xdr:col>
      <xdr:colOff>133350</xdr:colOff>
      <xdr:row>38</xdr:row>
      <xdr:rowOff>55336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46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65513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23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90714</xdr:rowOff>
    </xdr:from>
    <xdr:to>
      <xdr:col>11</xdr:col>
      <xdr:colOff>82550</xdr:colOff>
      <xdr:row>38</xdr:row>
      <xdr:rowOff>20864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31041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20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39007</xdr:rowOff>
    </xdr:from>
    <xdr:to>
      <xdr:col>7</xdr:col>
      <xdr:colOff>31750</xdr:colOff>
      <xdr:row>37</xdr:row>
      <xdr:rowOff>140607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150784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15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経常収支比率は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91.5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、類似団体平均、全国平均、県平均のいずれと比較しても良好な値である。</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分母を構成する経常一般財源等のうち地方交付税、地方特例交付金を始めとした各種交付金が増となったことにより分母全体で増となった。また、分子を構成する経常経費充当一般財源等のうち、人件費、扶助費、繰出金、物件費の充当額が増となったことで分子全体でも増となった。分母分子ともに増加したが、分母の伸び率を分子の伸び率が上回ったことで、比率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義務的経費の抑制、税収確保に努め、弾力性のある財政運営を目指す。</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167640</xdr:rowOff>
    </xdr:from>
    <xdr:to>
      <xdr:col>23</xdr:col>
      <xdr:colOff>133350</xdr:colOff>
      <xdr:row>62</xdr:row>
      <xdr:rowOff>1016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62609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71899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150876</xdr:rowOff>
    </xdr:from>
    <xdr:to>
      <xdr:col>19</xdr:col>
      <xdr:colOff>133350</xdr:colOff>
      <xdr:row>62</xdr:row>
      <xdr:rowOff>1016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43787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90678</xdr:rowOff>
    </xdr:from>
    <xdr:to>
      <xdr:col>15</xdr:col>
      <xdr:colOff>82550</xdr:colOff>
      <xdr:row>60</xdr:row>
      <xdr:rowOff>150876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206228"/>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75201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90678</xdr:rowOff>
    </xdr:from>
    <xdr:to>
      <xdr:col>11</xdr:col>
      <xdr:colOff>31750</xdr:colOff>
      <xdr:row>61</xdr:row>
      <xdr:rowOff>46990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206228"/>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107188</xdr:rowOff>
    </xdr:from>
    <xdr:to>
      <xdr:col>7</xdr:col>
      <xdr:colOff>31750</xdr:colOff>
      <xdr:row>62</xdr:row>
      <xdr:rowOff>37338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22115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133367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121666</xdr:rowOff>
    </xdr:from>
    <xdr:to>
      <xdr:col>19</xdr:col>
      <xdr:colOff>184150</xdr:colOff>
      <xdr:row>62</xdr:row>
      <xdr:rowOff>51816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61993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4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100076</xdr:rowOff>
    </xdr:from>
    <xdr:to>
      <xdr:col>15</xdr:col>
      <xdr:colOff>133350</xdr:colOff>
      <xdr:row>61</xdr:row>
      <xdr:rowOff>30226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40403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15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39878</xdr:rowOff>
    </xdr:from>
    <xdr:to>
      <xdr:col>11</xdr:col>
      <xdr:colOff>82550</xdr:colOff>
      <xdr:row>59</xdr:row>
      <xdr:rowOff>141478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1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151655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992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167640</xdr:rowOff>
    </xdr:from>
    <xdr:to>
      <xdr:col>7</xdr:col>
      <xdr:colOff>31750</xdr:colOff>
      <xdr:row>61</xdr:row>
      <xdr:rowOff>97790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107967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人口</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人当たり人件費、物件費及び維持補修費の合計額は、類似団体平均、全国平均、県平均のいずれと比較しても下回っており、特に類似団体平均と比較すると５万円程度下回っている。これは、高い割合を占める人件費と物件費のいずれもが類似団体平均を大きく下回っているためである。</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今後も、職員数・給与の適正化、経常経費や事務事業の見直しに努め、コスト削減を図っていく。</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130208</xdr:rowOff>
    </xdr:from>
    <xdr:to>
      <xdr:col>23</xdr:col>
      <xdr:colOff>133350</xdr:colOff>
      <xdr:row>82</xdr:row>
      <xdr:rowOff>162286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89108"/>
          <a:ext cx="838200" cy="3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34290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4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130208</xdr:rowOff>
    </xdr:from>
    <xdr:to>
      <xdr:col>19</xdr:col>
      <xdr:colOff>133350</xdr:colOff>
      <xdr:row>82</xdr:row>
      <xdr:rowOff>138937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189108"/>
          <a:ext cx="889000" cy="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121550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5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124926</xdr:rowOff>
    </xdr:from>
    <xdr:to>
      <xdr:col>15</xdr:col>
      <xdr:colOff>82550</xdr:colOff>
      <xdr:row>82</xdr:row>
      <xdr:rowOff>138937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83826"/>
          <a:ext cx="889000" cy="1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124926</xdr:rowOff>
    </xdr:from>
    <xdr:to>
      <xdr:col>11</xdr:col>
      <xdr:colOff>31750</xdr:colOff>
      <xdr:row>82</xdr:row>
      <xdr:rowOff>128031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183826"/>
          <a:ext cx="889000" cy="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112665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160175</xdr:rowOff>
    </xdr:from>
    <xdr:to>
      <xdr:col>7</xdr:col>
      <xdr:colOff>31750</xdr:colOff>
      <xdr:row>83</xdr:row>
      <xdr:rowOff>90325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75102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0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111486</xdr:rowOff>
    </xdr:from>
    <xdr:to>
      <xdr:col>23</xdr:col>
      <xdr:colOff>184150</xdr:colOff>
      <xdr:row>83</xdr:row>
      <xdr:rowOff>41636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7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32763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9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79408</xdr:rowOff>
    </xdr:from>
    <xdr:to>
      <xdr:col>19</xdr:col>
      <xdr:colOff>184150</xdr:colOff>
      <xdr:row>83</xdr:row>
      <xdr:rowOff>9558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3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19735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07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88137</xdr:rowOff>
    </xdr:from>
    <xdr:to>
      <xdr:col>15</xdr:col>
      <xdr:colOff>133350</xdr:colOff>
      <xdr:row>83</xdr:row>
      <xdr:rowOff>18287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28464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74126</xdr:rowOff>
    </xdr:from>
    <xdr:to>
      <xdr:col>11</xdr:col>
      <xdr:colOff>82550</xdr:colOff>
      <xdr:row>83</xdr:row>
      <xdr:rowOff>4276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3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14453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01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77231</xdr:rowOff>
    </xdr:from>
    <xdr:to>
      <xdr:col>7</xdr:col>
      <xdr:colOff>31750</xdr:colOff>
      <xdr:row>83</xdr:row>
      <xdr:rowOff>7381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3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17558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0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を下回った。年齢構成が平準化してきていることによるものであり、ラスパイレス指数は現状値程度に安定すると見込んでいる。</a:t>
          </a:r>
        </a:p>
        <a:p>
          <a:r>
            <a:rPr kumimoji="1" lang="ja-JP" altLang="en-US" sz="1300">
              <a:latin typeface="ＭＳ Ｐゴシック" panose="020B0600070205080204" pitchFamily="50" charset="-128"/>
              <a:ea typeface="ＭＳ Ｐゴシック" panose="020B0600070205080204" pitchFamily="50" charset="-128"/>
            </a:rPr>
            <a:t>　今後も市の財政状況等や定員管理なども踏まえつつ、適正化を図っていく。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48986</xdr:rowOff>
    </xdr:from>
    <xdr:to>
      <xdr:col>81</xdr:col>
      <xdr:colOff>44450</xdr:colOff>
      <xdr:row>86</xdr:row>
      <xdr:rowOff>49893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622236"/>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47370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10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87</xdr:row>
      <xdr:rowOff>33564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79459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87</xdr:row>
      <xdr:rowOff>33564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1182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67129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11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141713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43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市民ニーズや業務量に見合った適正な職員配置に努めてきた結果、類似団体平均、全国平均、県平均のいずれよりも下回っている。</a:t>
          </a:r>
        </a:p>
        <a:p>
          <a:r>
            <a:rPr kumimoji="1" lang="ja-JP" altLang="en-US" sz="1300">
              <a:latin typeface="ＭＳ Ｐゴシック" panose="020B0600070205080204" pitchFamily="50" charset="-128"/>
              <a:ea typeface="ＭＳ Ｐゴシック" panose="020B0600070205080204" pitchFamily="50" charset="-128"/>
            </a:rPr>
            <a:t>　今後も地方分権の進展や新たな行政課題に的確かつ柔軟に対応し、効率的な行政サービスを継続していくことのできる組織運営を行いながら、適正な定員管理に努めていく。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15748</xdr:rowOff>
    </xdr:from>
    <xdr:to>
      <xdr:col>81</xdr:col>
      <xdr:colOff>44450</xdr:colOff>
      <xdr:row>60</xdr:row>
      <xdr:rowOff>21781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02748"/>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6558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9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11324</xdr:rowOff>
    </xdr:from>
    <xdr:to>
      <xdr:col>77</xdr:col>
      <xdr:colOff>44450</xdr:colOff>
      <xdr:row>60</xdr:row>
      <xdr:rowOff>15748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298324"/>
          <a:ext cx="889000" cy="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108031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395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4487</xdr:rowOff>
    </xdr:from>
    <xdr:to>
      <xdr:col>72</xdr:col>
      <xdr:colOff>203200</xdr:colOff>
      <xdr:row>60</xdr:row>
      <xdr:rowOff>11324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291487"/>
          <a:ext cx="88900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106824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9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3281</xdr:rowOff>
    </xdr:from>
    <xdr:to>
      <xdr:col>68</xdr:col>
      <xdr:colOff>152400</xdr:colOff>
      <xdr:row>60</xdr:row>
      <xdr:rowOff>4487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290281"/>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102400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166963</xdr:rowOff>
    </xdr:from>
    <xdr:to>
      <xdr:col>64</xdr:col>
      <xdr:colOff>152400</xdr:colOff>
      <xdr:row>60</xdr:row>
      <xdr:rowOff>97113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2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81890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36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142431</xdr:rowOff>
    </xdr:from>
    <xdr:to>
      <xdr:col>81</xdr:col>
      <xdr:colOff>95250</xdr:colOff>
      <xdr:row>60</xdr:row>
      <xdr:rowOff>72581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5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63708</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79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136398</xdr:rowOff>
    </xdr:from>
    <xdr:to>
      <xdr:col>77</xdr:col>
      <xdr:colOff>95250</xdr:colOff>
      <xdr:row>60</xdr:row>
      <xdr:rowOff>66548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76725</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20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131974</xdr:rowOff>
    </xdr:from>
    <xdr:to>
      <xdr:col>73</xdr:col>
      <xdr:colOff>44450</xdr:colOff>
      <xdr:row>60</xdr:row>
      <xdr:rowOff>62124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72301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1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125137</xdr:rowOff>
    </xdr:from>
    <xdr:to>
      <xdr:col>68</xdr:col>
      <xdr:colOff>203200</xdr:colOff>
      <xdr:row>60</xdr:row>
      <xdr:rowOff>55287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4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65464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0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123931</xdr:rowOff>
    </xdr:from>
    <xdr:to>
      <xdr:col>64</xdr:col>
      <xdr:colOff>152400</xdr:colOff>
      <xdr:row>60</xdr:row>
      <xdr:rowOff>54081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3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64258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08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実質公債費比率は、前年度と比較しての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％悪化して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％となった。類似団体平均、全国平均を下回っており、比較的良好な値で推移している。</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標準税収入額等の増加や基準財政需要額算入額の減少により、単年度及び</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ヵ年平均で増加した。</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今後は、起債発行額の増加が見込まれることに加えて、公営企業等の地方債に対する繰出金の増加が見込まれ、比率が悪化することが考えられるが、地方債の計画的な発行に努め、健全な財政運営を進める。</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44752</xdr:rowOff>
    </xdr:from>
    <xdr:to>
      <xdr:col>81</xdr:col>
      <xdr:colOff>44450</xdr:colOff>
      <xdr:row>38</xdr:row>
      <xdr:rowOff>90715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559852"/>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44752</xdr:rowOff>
    </xdr:from>
    <xdr:to>
      <xdr:col>77</xdr:col>
      <xdr:colOff>44450</xdr:colOff>
      <xdr:row>38</xdr:row>
      <xdr:rowOff>44752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5598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44752</xdr:rowOff>
    </xdr:from>
    <xdr:to>
      <xdr:col>72</xdr:col>
      <xdr:colOff>203200</xdr:colOff>
      <xdr:row>38</xdr:row>
      <xdr:rowOff>67733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55985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102205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58283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39915</xdr:rowOff>
    </xdr:from>
    <xdr:to>
      <xdr:col>81</xdr:col>
      <xdr:colOff>95250</xdr:colOff>
      <xdr:row>38</xdr:row>
      <xdr:rowOff>141515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56441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40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165402</xdr:rowOff>
    </xdr:from>
    <xdr:to>
      <xdr:col>77</xdr:col>
      <xdr:colOff>95250</xdr:colOff>
      <xdr:row>38</xdr:row>
      <xdr:rowOff>95552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50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105729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27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165402</xdr:rowOff>
    </xdr:from>
    <xdr:to>
      <xdr:col>73</xdr:col>
      <xdr:colOff>44450</xdr:colOff>
      <xdr:row>38</xdr:row>
      <xdr:rowOff>95552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50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105729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27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51405</xdr:rowOff>
    </xdr:from>
    <xdr:to>
      <xdr:col>64</xdr:col>
      <xdr:colOff>152400</xdr:colOff>
      <xdr:row>38</xdr:row>
      <xdr:rowOff>153005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163182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3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将来負担比率は、前年度と比較して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ポイント悪化し、全国平均は上回り、類似団体平均、県平均のいずれも下回る数値となった。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地方債現在高が減少したものの、基準財政需要額算入見込額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大幅</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減少したため、比率は悪化した。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今後は、桜通線街路改良事業、石仏公園整備事業等の都市計画事業、小中学校等屋内運動場空調設備設置工事、五条川小学校</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区</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統合保育園整備事業等の大規模事業に加えて、昭和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年代の人口増加に伴って建設した市内公共施設等の改修、更新に係る経費等が増加していくことが見込まれ、将来負担額の増加が予想されるが、起債に大きく頼ることのない健全な財政運営を進めていく。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23989</xdr:rowOff>
    </xdr:from>
    <xdr:to>
      <xdr:col>81</xdr:col>
      <xdr:colOff>44450</xdr:colOff>
      <xdr:row>14</xdr:row>
      <xdr:rowOff>56162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424289"/>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60554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60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23989</xdr:rowOff>
    </xdr:from>
    <xdr:to>
      <xdr:col>77</xdr:col>
      <xdr:colOff>44450</xdr:colOff>
      <xdr:row>14</xdr:row>
      <xdr:rowOff>36054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42428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8766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580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36054</xdr:rowOff>
    </xdr:from>
    <xdr:to>
      <xdr:col>72</xdr:col>
      <xdr:colOff>203200</xdr:colOff>
      <xdr:row>14</xdr:row>
      <xdr:rowOff>105763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436354"/>
          <a:ext cx="889000" cy="6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132715</xdr:rowOff>
    </xdr:from>
    <xdr:to>
      <xdr:col>73</xdr:col>
      <xdr:colOff>44450</xdr:colOff>
      <xdr:row>15</xdr:row>
      <xdr:rowOff>62865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47642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61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105763</xdr:rowOff>
    </xdr:from>
    <xdr:to>
      <xdr:col>68</xdr:col>
      <xdr:colOff>152400</xdr:colOff>
      <xdr:row>15</xdr:row>
      <xdr:rowOff>151483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506063"/>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56444</xdr:rowOff>
    </xdr:from>
    <xdr:to>
      <xdr:col>68</xdr:col>
      <xdr:colOff>203200</xdr:colOff>
      <xdr:row>15</xdr:row>
      <xdr:rowOff>158044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142821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71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76694</xdr:rowOff>
    </xdr:from>
    <xdr:to>
      <xdr:col>64</xdr:col>
      <xdr:colOff>152400</xdr:colOff>
      <xdr:row>17</xdr:row>
      <xdr:rowOff>6844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1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163071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5362</xdr:rowOff>
    </xdr:from>
    <xdr:to>
      <xdr:col>81</xdr:col>
      <xdr:colOff>95250</xdr:colOff>
      <xdr:row>14</xdr:row>
      <xdr:rowOff>106962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40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98089</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3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144639</xdr:rowOff>
    </xdr:from>
    <xdr:to>
      <xdr:col>77</xdr:col>
      <xdr:colOff>95250</xdr:colOff>
      <xdr:row>14</xdr:row>
      <xdr:rowOff>74789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37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84966</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14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156704</xdr:rowOff>
    </xdr:from>
    <xdr:to>
      <xdr:col>73</xdr:col>
      <xdr:colOff>44450</xdr:colOff>
      <xdr:row>14</xdr:row>
      <xdr:rowOff>86854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38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97031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15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54963</xdr:rowOff>
    </xdr:from>
    <xdr:to>
      <xdr:col>68</xdr:col>
      <xdr:colOff>203200</xdr:colOff>
      <xdr:row>14</xdr:row>
      <xdr:rowOff>156563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45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166740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224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100683</xdr:rowOff>
    </xdr:from>
    <xdr:to>
      <xdr:col>64</xdr:col>
      <xdr:colOff>152400</xdr:colOff>
      <xdr:row>16</xdr:row>
      <xdr:rowOff>30833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67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41010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441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愛知県岩倉市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47,761
44,297
10.47
18,844,073
18,190,654
628,605
10,827,444
8,954,253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人件費に係る経常収支比率は、定期昇給や職員数の増、人事院勧告に準拠した給与改定、会計年度任用職員の最低賃金等の改定などにより前年度と比較して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ポイント悪化した。</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類似団体平均、全国平均、県平均のいずれも上回っているため、今後も、定員管理や給与の適正化も含め、総合的に対処し抑制に努めていく。</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127000</xdr:rowOff>
    </xdr:from>
    <xdr:to>
      <xdr:col>24</xdr:col>
      <xdr:colOff>25400</xdr:colOff>
      <xdr:row>39</xdr:row>
      <xdr:rowOff>46990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421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40132</xdr:rowOff>
    </xdr:from>
    <xdr:to>
      <xdr:col>19</xdr:col>
      <xdr:colOff>187325</xdr:colOff>
      <xdr:row>38</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552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38</xdr:row>
      <xdr:rowOff>40132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820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38</xdr:row>
      <xdr:rowOff>94996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8208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107967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167640</xdr:rowOff>
    </xdr:from>
    <xdr:to>
      <xdr:col>24</xdr:col>
      <xdr:colOff>76200</xdr:colOff>
      <xdr:row>39</xdr:row>
      <xdr:rowOff>97790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139717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160782</xdr:rowOff>
    </xdr:from>
    <xdr:to>
      <xdr:col>15</xdr:col>
      <xdr:colOff>149225</xdr:colOff>
      <xdr:row>38</xdr:row>
      <xdr:rowOff>90932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75709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44196</xdr:rowOff>
    </xdr:from>
    <xdr:to>
      <xdr:col>6</xdr:col>
      <xdr:colOff>171450</xdr:colOff>
      <xdr:row>38</xdr:row>
      <xdr:rowOff>145796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130573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物件費に係る経常収支比率は、五条川小学校区統合保育園整備事業の遺跡発掘調査業務委託料の増や予防接種委託料において令和６年度から新たに五種混合ワクチン等の定期接種の開始に伴う増等により分子を構成する経常経費充当一般財源等が増となったが分母がそれ以上に増となったことで前年度と比較して</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ポイント改善した。</a:t>
          </a:r>
        </a:p>
        <a:p>
          <a:r>
            <a:rPr kumimoji="1" lang="ja-JP" altLang="en-US" sz="1200">
              <a:latin typeface="ＭＳ Ｐゴシック" panose="020B0600070205080204" pitchFamily="50" charset="-128"/>
              <a:ea typeface="ＭＳ Ｐゴシック" panose="020B0600070205080204" pitchFamily="50" charset="-128"/>
            </a:rPr>
            <a:t>　全国平均、県平均は下回る数値となったが、類似団体平均は</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ポイント上回っており、今後も経常経費の削減や事務事業の見直しを行い、物件費の抑制に努める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129286</xdr:rowOff>
    </xdr:from>
    <xdr:to>
      <xdr:col>82</xdr:col>
      <xdr:colOff>107950</xdr:colOff>
      <xdr:row>15</xdr:row>
      <xdr:rowOff>165862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70103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49293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49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15</xdr:row>
      <xdr:rowOff>165862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7101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28702</xdr:rowOff>
    </xdr:from>
    <xdr:to>
      <xdr:col>73</xdr:col>
      <xdr:colOff>180975</xdr:colOff>
      <xdr:row>15</xdr:row>
      <xdr:rowOff>138430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6004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28702</xdr:rowOff>
    </xdr:from>
    <xdr:to>
      <xdr:col>69</xdr:col>
      <xdr:colOff>92075</xdr:colOff>
      <xdr:row>15</xdr:row>
      <xdr:rowOff>101854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6004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169689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117111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78486</xdr:rowOff>
    </xdr:from>
    <xdr:to>
      <xdr:col>82</xdr:col>
      <xdr:colOff>158750</xdr:colOff>
      <xdr:row>16</xdr:row>
      <xdr:rowOff>8636</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50563</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62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115062</xdr:rowOff>
    </xdr:from>
    <xdr:to>
      <xdr:col>78</xdr:col>
      <xdr:colOff>120650</xdr:colOff>
      <xdr:row>16</xdr:row>
      <xdr:rowOff>45212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29989</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773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2557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149352</xdr:rowOff>
    </xdr:from>
    <xdr:to>
      <xdr:col>69</xdr:col>
      <xdr:colOff>142875</xdr:colOff>
      <xdr:row>15</xdr:row>
      <xdr:rowOff>79502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64279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63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51054</xdr:rowOff>
    </xdr:from>
    <xdr:to>
      <xdr:col>65</xdr:col>
      <xdr:colOff>53975</xdr:colOff>
      <xdr:row>15</xdr:row>
      <xdr:rowOff>152654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137431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70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扶助費に係る経常収支比率は、障害者自立支援給付費等の増等</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分子を構成する経常経費充当一般財源が増となったため、前年度と比較して、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ポイント悪化した。</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全国平均、県平均は下回る数値となったが、類似団体平均を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ポイント上回る数値となっており、今後はさらに増加してくことが見込まれるため、財源の確保等に努めていく。</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18143</xdr:rowOff>
    </xdr:from>
    <xdr:to>
      <xdr:col>24</xdr:col>
      <xdr:colOff>25400</xdr:colOff>
      <xdr:row>58</xdr:row>
      <xdr:rowOff>61685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962243"/>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113393</xdr:rowOff>
    </xdr:from>
    <xdr:to>
      <xdr:col>19</xdr:col>
      <xdr:colOff>187325</xdr:colOff>
      <xdr:row>58</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8860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141712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58965</xdr:rowOff>
    </xdr:from>
    <xdr:to>
      <xdr:col>15</xdr:col>
      <xdr:colOff>98425</xdr:colOff>
      <xdr:row>57</xdr:row>
      <xdr:rowOff>113393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831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58965</xdr:rowOff>
    </xdr:from>
    <xdr:to>
      <xdr:col>11</xdr:col>
      <xdr:colOff>9525</xdr:colOff>
      <xdr:row>57</xdr:row>
      <xdr:rowOff>113393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831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xdr:rowOff>
    </xdr:from>
    <xdr:to>
      <xdr:col>24</xdr:col>
      <xdr:colOff>76200</xdr:colOff>
      <xdr:row>58</xdr:row>
      <xdr:rowOff>112485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154412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138793</xdr:rowOff>
    </xdr:from>
    <xdr:to>
      <xdr:col>20</xdr:col>
      <xdr:colOff>38100</xdr:colOff>
      <xdr:row>58</xdr:row>
      <xdr:rowOff>68943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53720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9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62593</xdr:rowOff>
    </xdr:from>
    <xdr:to>
      <xdr:col>15</xdr:col>
      <xdr:colOff>149225</xdr:colOff>
      <xdr:row>57</xdr:row>
      <xdr:rowOff>164193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148970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8165</xdr:rowOff>
    </xdr:from>
    <xdr:to>
      <xdr:col>11</xdr:col>
      <xdr:colOff>60325</xdr:colOff>
      <xdr:row>57</xdr:row>
      <xdr:rowOff>109765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94542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62593</xdr:rowOff>
    </xdr:from>
    <xdr:to>
      <xdr:col>6</xdr:col>
      <xdr:colOff>171450</xdr:colOff>
      <xdr:row>57</xdr:row>
      <xdr:rowOff>164193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148970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その他に係る経常収支比率は、各特別会計に対する繰出金が大部分を占めており、国民健康保険特別会計繰出金、介護保険特別会計繰出金、後期高齢者医療特別会計繰出金が増となったことで分子を構成する経常経費充当一般財源が増となったものの、分母がそれ以上の増となったため、前年度と比較して</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ポイント改善した。</a:t>
          </a:r>
        </a:p>
        <a:p>
          <a:r>
            <a:rPr kumimoji="1" lang="ja-JP" altLang="en-US" sz="1200">
              <a:latin typeface="ＭＳ Ｐゴシック" panose="020B0600070205080204" pitchFamily="50" charset="-128"/>
              <a:ea typeface="ＭＳ Ｐゴシック" panose="020B0600070205080204" pitchFamily="50" charset="-128"/>
            </a:rPr>
            <a:t>　全国平均、県平均、類似団体平均のいずれも上回る数値となっており、引き続き、各事業について、経費削減、負担の適正化などの見直しに努める。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58</xdr:row>
      <xdr:rowOff>152400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0330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63500</xdr:rowOff>
    </xdr:from>
    <xdr:to>
      <xdr:col>78</xdr:col>
      <xdr:colOff>69850</xdr:colOff>
      <xdr:row>58</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007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120650</xdr:rowOff>
    </xdr:from>
    <xdr:to>
      <xdr:col>73</xdr:col>
      <xdr:colOff>180975</xdr:colOff>
      <xdr:row>58</xdr:row>
      <xdr:rowOff>63500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893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120650</xdr:rowOff>
    </xdr:from>
    <xdr:to>
      <xdr:col>69</xdr:col>
      <xdr:colOff>92075</xdr:colOff>
      <xdr:row>58</xdr:row>
      <xdr:rowOff>38100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893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22877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101600</xdr:rowOff>
    </xdr:from>
    <xdr:to>
      <xdr:col>78</xdr:col>
      <xdr:colOff>120650</xdr:colOff>
      <xdr:row>59</xdr:row>
      <xdr:rowOff>31750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xdr:rowOff>
    </xdr:from>
    <xdr:to>
      <xdr:col>74</xdr:col>
      <xdr:colOff>31750</xdr:colOff>
      <xdr:row>58</xdr:row>
      <xdr:rowOff>114300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69850</xdr:rowOff>
    </xdr:from>
    <xdr:to>
      <xdr:col>69</xdr:col>
      <xdr:colOff>142875</xdr:colOff>
      <xdr:row>58</xdr:row>
      <xdr:rowOff>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水道料金システムの改修に伴う公共下水道事業会計繰出金の増により分子を構成する経常経費充当一般財源が増となったがそれ以上に分母が増となったことにより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ポイント改善した。　</a:t>
          </a:r>
        </a:p>
        <a:p>
          <a:r>
            <a:rPr kumimoji="1" lang="ja-JP" altLang="en-US" sz="1300">
              <a:latin typeface="ＭＳ Ｐゴシック" panose="020B0600070205080204" pitchFamily="50" charset="-128"/>
              <a:ea typeface="ＭＳ Ｐゴシック" panose="020B0600070205080204" pitchFamily="50" charset="-128"/>
            </a:rPr>
            <a:t>　類似団体平均、全国平均、県平均をいずれも下回る数値となったが、今後も縮小や廃止を含めた補助金の適正化を図り、補助費等の抑制に努める。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35</xdr:row>
      <xdr:rowOff>165862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14375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35</xdr:row>
      <xdr:rowOff>170434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1666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35</xdr:row>
      <xdr:rowOff>170434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1437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143002</xdr:rowOff>
    </xdr:from>
    <xdr:to>
      <xdr:col>69</xdr:col>
      <xdr:colOff>92075</xdr:colOff>
      <xdr:row>35</xdr:row>
      <xdr:rowOff>161290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1437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55389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119634</xdr:rowOff>
    </xdr:from>
    <xdr:to>
      <xdr:col>74</xdr:col>
      <xdr:colOff>31750</xdr:colOff>
      <xdr:row>36</xdr:row>
      <xdr:rowOff>49784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59961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92202</xdr:rowOff>
    </xdr:from>
    <xdr:to>
      <xdr:col>69</xdr:col>
      <xdr:colOff>142875</xdr:colOff>
      <xdr:row>36</xdr:row>
      <xdr:rowOff>22352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公債費に係る経常収支比率は、６年度から元金の償還が始まるものが６年度までに償還が終わるものより少ないため、</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類似団体平均、全国平均、県平均いずれも下回る数値となり、今後は起債発行額が増加し、公債費の増加が見込まれるため、計画的な地方債の発行に努める。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102507</xdr:rowOff>
    </xdr:from>
    <xdr:to>
      <xdr:col>24</xdr:col>
      <xdr:colOff>25400</xdr:colOff>
      <xdr:row>74</xdr:row>
      <xdr:rowOff>50800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618357"/>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45556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167822</xdr:rowOff>
    </xdr:from>
    <xdr:to>
      <xdr:col>19</xdr:col>
      <xdr:colOff>187325</xdr:colOff>
      <xdr:row>74</xdr:row>
      <xdr:rowOff>50800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26836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167822</xdr:rowOff>
    </xdr:from>
    <xdr:to>
      <xdr:col>15</xdr:col>
      <xdr:colOff>98425</xdr:colOff>
      <xdr:row>73</xdr:row>
      <xdr:rowOff>167822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683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21063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167822</xdr:rowOff>
    </xdr:from>
    <xdr:to>
      <xdr:col>11</xdr:col>
      <xdr:colOff>9525</xdr:colOff>
      <xdr:row>74</xdr:row>
      <xdr:rowOff>105228</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6836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116313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51707</xdr:rowOff>
    </xdr:from>
    <xdr:to>
      <xdr:col>24</xdr:col>
      <xdr:colOff>76200</xdr:colOff>
      <xdr:row>73</xdr:row>
      <xdr:rowOff>153307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56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131734</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47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0</xdr:rowOff>
    </xdr:from>
    <xdr:to>
      <xdr:col>20</xdr:col>
      <xdr:colOff>38100</xdr:colOff>
      <xdr:row>74</xdr:row>
      <xdr:rowOff>101600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111777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45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117022</xdr:rowOff>
    </xdr:from>
    <xdr:to>
      <xdr:col>15</xdr:col>
      <xdr:colOff>149225</xdr:colOff>
      <xdr:row>74</xdr:row>
      <xdr:rowOff>47172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63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57349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40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117022</xdr:rowOff>
    </xdr:from>
    <xdr:to>
      <xdr:col>11</xdr:col>
      <xdr:colOff>60325</xdr:colOff>
      <xdr:row>74</xdr:row>
      <xdr:rowOff>47172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63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57349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40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54428</xdr:rowOff>
    </xdr:from>
    <xdr:to>
      <xdr:col>6</xdr:col>
      <xdr:colOff>171450</xdr:colOff>
      <xdr:row>74</xdr:row>
      <xdr:rowOff>156028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74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166205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51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公債費以外に係る経常収支比率は、公債費等以外の各経費の比率がいずれも悪化しており、特に人件費の比率が大きく増加しているため、全体では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全国平均、県平均は下回る数値となったが、類似団体平均は上回る数値となった。</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79</xdr:row>
      <xdr:rowOff>1270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5001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78</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400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32529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90424</xdr:rowOff>
    </xdr:from>
    <xdr:to>
      <xdr:col>73</xdr:col>
      <xdr:colOff>180975</xdr:colOff>
      <xdr:row>77</xdr:row>
      <xdr:rowOff>138430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20624"/>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135399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90424</xdr:rowOff>
    </xdr:from>
    <xdr:to>
      <xdr:col>69</xdr:col>
      <xdr:colOff>92075</xdr:colOff>
      <xdr:row>77</xdr:row>
      <xdr:rowOff>156718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20624"/>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89679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121920</xdr:rowOff>
    </xdr:from>
    <xdr:to>
      <xdr:col>82</xdr:col>
      <xdr:colOff>158750</xdr:colOff>
      <xdr:row>79</xdr:row>
      <xdr:rowOff>52070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93997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39624</xdr:rowOff>
    </xdr:from>
    <xdr:to>
      <xdr:col>69</xdr:col>
      <xdr:colOff>142875</xdr:colOff>
      <xdr:row>76</xdr:row>
      <xdr:rowOff>141224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126001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愛知県岩倉市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105512</xdr:rowOff>
    </xdr:from>
    <xdr:to>
      <xdr:col>29</xdr:col>
      <xdr:colOff>127000</xdr:colOff>
      <xdr:row>18</xdr:row>
      <xdr:rowOff>133850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39237"/>
          <a:ext cx="647700" cy="28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131734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2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133850</xdr:rowOff>
    </xdr:from>
    <xdr:to>
      <xdr:col>26</xdr:col>
      <xdr:colOff>50800</xdr:colOff>
      <xdr:row>18</xdr:row>
      <xdr:rowOff>145368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67575"/>
          <a:ext cx="698500" cy="11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88791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79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145368</xdr:rowOff>
    </xdr:from>
    <xdr:to>
      <xdr:col>22</xdr:col>
      <xdr:colOff>114300</xdr:colOff>
      <xdr:row>18</xdr:row>
      <xdr:rowOff>151921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79093"/>
          <a:ext cx="698500" cy="6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97364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8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151921</xdr:rowOff>
    </xdr:from>
    <xdr:to>
      <xdr:col>18</xdr:col>
      <xdr:colOff>177800</xdr:colOff>
      <xdr:row>18</xdr:row>
      <xdr:rowOff>160932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85646"/>
          <a:ext cx="698500" cy="9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101947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21260</xdr:rowOff>
    </xdr:from>
    <xdr:to>
      <xdr:col>15</xdr:col>
      <xdr:colOff>101600</xdr:colOff>
      <xdr:row>18</xdr:row>
      <xdr:rowOff>122860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54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133037</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54712</xdr:rowOff>
    </xdr:from>
    <xdr:to>
      <xdr:col>29</xdr:col>
      <xdr:colOff>177800</xdr:colOff>
      <xdr:row>18</xdr:row>
      <xdr:rowOff>156311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8843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134739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97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83050</xdr:rowOff>
    </xdr:from>
    <xdr:to>
      <xdr:col>26</xdr:col>
      <xdr:colOff>101600</xdr:colOff>
      <xdr:row>19</xdr:row>
      <xdr:rowOff>13200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16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169427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303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94568</xdr:rowOff>
    </xdr:from>
    <xdr:to>
      <xdr:col>22</xdr:col>
      <xdr:colOff>165100</xdr:colOff>
      <xdr:row>19</xdr:row>
      <xdr:rowOff>24718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28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9495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14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101121</xdr:rowOff>
    </xdr:from>
    <xdr:to>
      <xdr:col>19</xdr:col>
      <xdr:colOff>38100</xdr:colOff>
      <xdr:row>19</xdr:row>
      <xdr:rowOff>31271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34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16048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21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110132</xdr:rowOff>
    </xdr:from>
    <xdr:to>
      <xdr:col>15</xdr:col>
      <xdr:colOff>101600</xdr:colOff>
      <xdr:row>19</xdr:row>
      <xdr:rowOff>40282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43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25059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3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258883</xdr:rowOff>
    </xdr:from>
    <xdr:to>
      <xdr:col>29</xdr:col>
      <xdr:colOff>127000</xdr:colOff>
      <xdr:row>37</xdr:row>
      <xdr:rowOff>275609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383583"/>
          <a:ext cx="647700" cy="16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307268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7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275609</xdr:rowOff>
    </xdr:from>
    <xdr:to>
      <xdr:col>26</xdr:col>
      <xdr:colOff>50800</xdr:colOff>
      <xdr:row>37</xdr:row>
      <xdr:rowOff>281343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400309"/>
          <a:ext cx="698500" cy="5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227868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8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281343</xdr:rowOff>
    </xdr:from>
    <xdr:to>
      <xdr:col>22</xdr:col>
      <xdr:colOff>114300</xdr:colOff>
      <xdr:row>37</xdr:row>
      <xdr:rowOff>303517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406043"/>
          <a:ext cx="698500" cy="22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246289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5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291878</xdr:rowOff>
    </xdr:from>
    <xdr:to>
      <xdr:col>18</xdr:col>
      <xdr:colOff>177800</xdr:colOff>
      <xdr:row>37</xdr:row>
      <xdr:rowOff>303517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416578"/>
          <a:ext cx="698500" cy="11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256633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158477</xdr:rowOff>
    </xdr:from>
    <xdr:to>
      <xdr:col>15</xdr:col>
      <xdr:colOff>101600</xdr:colOff>
      <xdr:row>37</xdr:row>
      <xdr:rowOff>88627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11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270254</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80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208083</xdr:rowOff>
    </xdr:from>
    <xdr:to>
      <xdr:col>29</xdr:col>
      <xdr:colOff>177800</xdr:colOff>
      <xdr:row>37</xdr:row>
      <xdr:rowOff>309683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332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116660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4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224809</xdr:rowOff>
    </xdr:from>
    <xdr:to>
      <xdr:col>26</xdr:col>
      <xdr:colOff>101600</xdr:colOff>
      <xdr:row>37</xdr:row>
      <xdr:rowOff>326409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349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311186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435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230543</xdr:rowOff>
    </xdr:from>
    <xdr:to>
      <xdr:col>22</xdr:col>
      <xdr:colOff>165100</xdr:colOff>
      <xdr:row>37</xdr:row>
      <xdr:rowOff>332143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355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316920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44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252717</xdr:rowOff>
    </xdr:from>
    <xdr:to>
      <xdr:col>19</xdr:col>
      <xdr:colOff>38100</xdr:colOff>
      <xdr:row>38</xdr:row>
      <xdr:rowOff>11417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377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339094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46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241078</xdr:rowOff>
    </xdr:from>
    <xdr:to>
      <xdr:col>15</xdr:col>
      <xdr:colOff>101600</xdr:colOff>
      <xdr:row>37</xdr:row>
      <xdr:rowOff>342678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65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327455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5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愛知県岩倉市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47,761
44,297
10.47
18,844,073
18,190,654
628,605
10,827,444
8,954,253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69855</xdr:rowOff>
    </xdr:from>
    <xdr:to>
      <xdr:col>24</xdr:col>
      <xdr:colOff>63500</xdr:colOff>
      <xdr:row>37</xdr:row>
      <xdr:rowOff>100362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13505"/>
          <a:ext cx="838200" cy="3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153519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54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100362</xdr:rowOff>
    </xdr:from>
    <xdr:to>
      <xdr:col>19</xdr:col>
      <xdr:colOff>177800</xdr:colOff>
      <xdr:row>37</xdr:row>
      <xdr:rowOff>112565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44012"/>
          <a:ext cx="889000" cy="1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109019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0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112565</xdr:rowOff>
    </xdr:from>
    <xdr:to>
      <xdr:col>15</xdr:col>
      <xdr:colOff>50800</xdr:colOff>
      <xdr:row>37</xdr:row>
      <xdr:rowOff>120387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56215"/>
          <a:ext cx="889000" cy="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120387</xdr:rowOff>
    </xdr:from>
    <xdr:to>
      <xdr:col>10</xdr:col>
      <xdr:colOff>114300</xdr:colOff>
      <xdr:row>37</xdr:row>
      <xdr:rowOff>129242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64037"/>
          <a:ext cx="889000" cy="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114627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18514</xdr:rowOff>
    </xdr:from>
    <xdr:to>
      <xdr:col>6</xdr:col>
      <xdr:colOff>38100</xdr:colOff>
      <xdr:row>37</xdr:row>
      <xdr:rowOff>120114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136641</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13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19055</xdr:rowOff>
    </xdr:from>
    <xdr:to>
      <xdr:col>24</xdr:col>
      <xdr:colOff>114300</xdr:colOff>
      <xdr:row>37</xdr:row>
      <xdr:rowOff>120655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109069</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8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49562</xdr:rowOff>
    </xdr:from>
    <xdr:to>
      <xdr:col>20</xdr:col>
      <xdr:colOff>38100</xdr:colOff>
      <xdr:row>37</xdr:row>
      <xdr:rowOff>151162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9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142289</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8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61765</xdr:rowOff>
    </xdr:from>
    <xdr:to>
      <xdr:col>15</xdr:col>
      <xdr:colOff>101600</xdr:colOff>
      <xdr:row>37</xdr:row>
      <xdr:rowOff>163365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0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154492</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4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69587</xdr:rowOff>
    </xdr:from>
    <xdr:to>
      <xdr:col>10</xdr:col>
      <xdr:colOff>165100</xdr:colOff>
      <xdr:row>37</xdr:row>
      <xdr:rowOff>171187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1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162314</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50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78442</xdr:rowOff>
    </xdr:from>
    <xdr:to>
      <xdr:col>6</xdr:col>
      <xdr:colOff>38100</xdr:colOff>
      <xdr:row>38</xdr:row>
      <xdr:rowOff>8592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2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171169</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51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52749</xdr:rowOff>
    </xdr:from>
    <xdr:to>
      <xdr:col>24</xdr:col>
      <xdr:colOff>63500</xdr:colOff>
      <xdr:row>57</xdr:row>
      <xdr:rowOff>78915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25399"/>
          <a:ext cx="838200" cy="2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48075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77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48919</xdr:rowOff>
    </xdr:from>
    <xdr:to>
      <xdr:col>19</xdr:col>
      <xdr:colOff>177800</xdr:colOff>
      <xdr:row>57</xdr:row>
      <xdr:rowOff>78915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821569"/>
          <a:ext cx="889000" cy="2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159853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48919</xdr:rowOff>
    </xdr:from>
    <xdr:to>
      <xdr:col>15</xdr:col>
      <xdr:colOff>50800</xdr:colOff>
      <xdr:row>57</xdr:row>
      <xdr:rowOff>65620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21569"/>
          <a:ext cx="889000" cy="1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144962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49536</xdr:rowOff>
    </xdr:from>
    <xdr:to>
      <xdr:col>10</xdr:col>
      <xdr:colOff>114300</xdr:colOff>
      <xdr:row>57</xdr:row>
      <xdr:rowOff>65620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22186"/>
          <a:ext cx="889000" cy="1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161549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94098</xdr:rowOff>
    </xdr:from>
    <xdr:to>
      <xdr:col>6</xdr:col>
      <xdr:colOff>38100</xdr:colOff>
      <xdr:row>57</xdr:row>
      <xdr:rowOff>24248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40775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7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1949</xdr:rowOff>
    </xdr:from>
    <xdr:to>
      <xdr:col>24</xdr:col>
      <xdr:colOff>114300</xdr:colOff>
      <xdr:row>57</xdr:row>
      <xdr:rowOff>103549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7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88326</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28115</xdr:rowOff>
    </xdr:from>
    <xdr:to>
      <xdr:col>20</xdr:col>
      <xdr:colOff>38100</xdr:colOff>
      <xdr:row>57</xdr:row>
      <xdr:rowOff>129715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0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120842</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89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169569</xdr:rowOff>
    </xdr:from>
    <xdr:to>
      <xdr:col>15</xdr:col>
      <xdr:colOff>101600</xdr:colOff>
      <xdr:row>57</xdr:row>
      <xdr:rowOff>99719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7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90846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6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14820</xdr:rowOff>
    </xdr:from>
    <xdr:to>
      <xdr:col>10</xdr:col>
      <xdr:colOff>165100</xdr:colOff>
      <xdr:row>57</xdr:row>
      <xdr:rowOff>116420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8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107547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8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170186</xdr:rowOff>
    </xdr:from>
    <xdr:to>
      <xdr:col>6</xdr:col>
      <xdr:colOff>38100</xdr:colOff>
      <xdr:row>57</xdr:row>
      <xdr:rowOff>100336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7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91463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6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113334</xdr:rowOff>
    </xdr:from>
    <xdr:to>
      <xdr:col>24</xdr:col>
      <xdr:colOff>63500</xdr:colOff>
      <xdr:row>78</xdr:row>
      <xdr:rowOff>113430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86434"/>
          <a:ext cx="8382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113334</xdr:rowOff>
    </xdr:from>
    <xdr:to>
      <xdr:col>19</xdr:col>
      <xdr:colOff>177800</xdr:colOff>
      <xdr:row>78</xdr:row>
      <xdr:rowOff>115239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8643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139343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115239</xdr:rowOff>
    </xdr:from>
    <xdr:to>
      <xdr:col>15</xdr:col>
      <xdr:colOff>50800</xdr:colOff>
      <xdr:row>78</xdr:row>
      <xdr:rowOff>117850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88339"/>
          <a:ext cx="889000" cy="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115888</xdr:rowOff>
    </xdr:from>
    <xdr:to>
      <xdr:col>10</xdr:col>
      <xdr:colOff>114300</xdr:colOff>
      <xdr:row>78</xdr:row>
      <xdr:rowOff>117850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88988"/>
          <a:ext cx="889000" cy="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62630</xdr:rowOff>
    </xdr:from>
    <xdr:to>
      <xdr:col>24</xdr:col>
      <xdr:colOff>114300</xdr:colOff>
      <xdr:row>78</xdr:row>
      <xdr:rowOff>164230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3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161129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62534</xdr:rowOff>
    </xdr:from>
    <xdr:to>
      <xdr:col>20</xdr:col>
      <xdr:colOff>38100</xdr:colOff>
      <xdr:row>78</xdr:row>
      <xdr:rowOff>164134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3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155261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2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64439</xdr:rowOff>
    </xdr:from>
    <xdr:to>
      <xdr:col>15</xdr:col>
      <xdr:colOff>101600</xdr:colOff>
      <xdr:row>78</xdr:row>
      <xdr:rowOff>166039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157166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3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67050</xdr:rowOff>
    </xdr:from>
    <xdr:to>
      <xdr:col>10</xdr:col>
      <xdr:colOff>165100</xdr:colOff>
      <xdr:row>78</xdr:row>
      <xdr:rowOff>168650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4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159777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3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65088</xdr:rowOff>
    </xdr:from>
    <xdr:to>
      <xdr:col>6</xdr:col>
      <xdr:colOff>38100</xdr:colOff>
      <xdr:row>78</xdr:row>
      <xdr:rowOff>166688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157815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3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95698</xdr:rowOff>
    </xdr:from>
    <xdr:to>
      <xdr:col>24</xdr:col>
      <xdr:colOff>63500</xdr:colOff>
      <xdr:row>97</xdr:row>
      <xdr:rowOff>156950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726348"/>
          <a:ext cx="838200" cy="6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137811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54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156950</xdr:rowOff>
    </xdr:from>
    <xdr:to>
      <xdr:col>19</xdr:col>
      <xdr:colOff>177800</xdr:colOff>
      <xdr:row>98</xdr:row>
      <xdr:rowOff>31397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87600"/>
          <a:ext cx="889000" cy="4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97071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21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104986</xdr:rowOff>
    </xdr:from>
    <xdr:to>
      <xdr:col>15</xdr:col>
      <xdr:colOff>50800</xdr:colOff>
      <xdr:row>98</xdr:row>
      <xdr:rowOff>31397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735636"/>
          <a:ext cx="889000" cy="9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9157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104986</xdr:rowOff>
    </xdr:from>
    <xdr:to>
      <xdr:col>10</xdr:col>
      <xdr:colOff>114300</xdr:colOff>
      <xdr:row>98</xdr:row>
      <xdr:rowOff>94098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35636"/>
          <a:ext cx="889000" cy="16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108442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xdr:rowOff>
    </xdr:from>
    <xdr:to>
      <xdr:col>6</xdr:col>
      <xdr:colOff>38100</xdr:colOff>
      <xdr:row>98</xdr:row>
      <xdr:rowOff>101640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118167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57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44898</xdr:rowOff>
    </xdr:from>
    <xdr:to>
      <xdr:col>24</xdr:col>
      <xdr:colOff>114300</xdr:colOff>
      <xdr:row>97</xdr:row>
      <xdr:rowOff>146498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7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131275</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90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106150</xdr:rowOff>
    </xdr:from>
    <xdr:to>
      <xdr:col>20</xdr:col>
      <xdr:colOff>38100</xdr:colOff>
      <xdr:row>98</xdr:row>
      <xdr:rowOff>36300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27427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82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152047</xdr:rowOff>
    </xdr:from>
    <xdr:to>
      <xdr:col>15</xdr:col>
      <xdr:colOff>101600</xdr:colOff>
      <xdr:row>98</xdr:row>
      <xdr:rowOff>82197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8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73324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7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54186</xdr:rowOff>
    </xdr:from>
    <xdr:to>
      <xdr:col>10</xdr:col>
      <xdr:colOff>165100</xdr:colOff>
      <xdr:row>97</xdr:row>
      <xdr:rowOff>155786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8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146913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777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43298</xdr:rowOff>
    </xdr:from>
    <xdr:to>
      <xdr:col>6</xdr:col>
      <xdr:colOff>38100</xdr:colOff>
      <xdr:row>98</xdr:row>
      <xdr:rowOff>144898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4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136025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3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34662</xdr:rowOff>
    </xdr:from>
    <xdr:to>
      <xdr:col>55</xdr:col>
      <xdr:colOff>0</xdr:colOff>
      <xdr:row>38</xdr:row>
      <xdr:rowOff>58813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549762"/>
          <a:ext cx="838200" cy="2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30425</xdr:rowOff>
    </xdr:from>
    <xdr:to>
      <xdr:col>50</xdr:col>
      <xdr:colOff>114300</xdr:colOff>
      <xdr:row>38</xdr:row>
      <xdr:rowOff>34662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545525"/>
          <a:ext cx="889000" cy="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113911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1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30425</xdr:rowOff>
    </xdr:from>
    <xdr:to>
      <xdr:col>45</xdr:col>
      <xdr:colOff>177800</xdr:colOff>
      <xdr:row>38</xdr:row>
      <xdr:rowOff>66201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545525"/>
          <a:ext cx="8890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109202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14202</xdr:rowOff>
    </xdr:from>
    <xdr:to>
      <xdr:col>41</xdr:col>
      <xdr:colOff>50800</xdr:colOff>
      <xdr:row>38</xdr:row>
      <xdr:rowOff>66201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86402"/>
          <a:ext cx="889000" cy="39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124167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143482</xdr:rowOff>
    </xdr:from>
    <xdr:to>
      <xdr:col>36</xdr:col>
      <xdr:colOff>165100</xdr:colOff>
      <xdr:row>35</xdr:row>
      <xdr:rowOff>73632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90159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4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8013</xdr:rowOff>
    </xdr:from>
    <xdr:to>
      <xdr:col>55</xdr:col>
      <xdr:colOff>50800</xdr:colOff>
      <xdr:row>38</xdr:row>
      <xdr:rowOff>109613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52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94391</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43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155312</xdr:rowOff>
    </xdr:from>
    <xdr:to>
      <xdr:col>50</xdr:col>
      <xdr:colOff>165100</xdr:colOff>
      <xdr:row>38</xdr:row>
      <xdr:rowOff>85462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9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76589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9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151075</xdr:rowOff>
    </xdr:from>
    <xdr:to>
      <xdr:col>46</xdr:col>
      <xdr:colOff>38100</xdr:colOff>
      <xdr:row>38</xdr:row>
      <xdr:rowOff>81225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9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72352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8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15401</xdr:rowOff>
    </xdr:from>
    <xdr:to>
      <xdr:col>41</xdr:col>
      <xdr:colOff>101600</xdr:colOff>
      <xdr:row>38</xdr:row>
      <xdr:rowOff>117001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53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108128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62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134852</xdr:rowOff>
    </xdr:from>
    <xdr:to>
      <xdr:col>36</xdr:col>
      <xdr:colOff>165100</xdr:colOff>
      <xdr:row>36</xdr:row>
      <xdr:rowOff>65002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3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56129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22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20065</xdr:rowOff>
    </xdr:from>
    <xdr:to>
      <xdr:col>55</xdr:col>
      <xdr:colOff>0</xdr:colOff>
      <xdr:row>58</xdr:row>
      <xdr:rowOff>45777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964165"/>
          <a:ext cx="838200" cy="2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75375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0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20065</xdr:rowOff>
    </xdr:from>
    <xdr:to>
      <xdr:col>50</xdr:col>
      <xdr:colOff>114300</xdr:colOff>
      <xdr:row>58</xdr:row>
      <xdr:rowOff>29771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964165"/>
          <a:ext cx="889000"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49983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157494</xdr:rowOff>
    </xdr:from>
    <xdr:to>
      <xdr:col>45</xdr:col>
      <xdr:colOff>177800</xdr:colOff>
      <xdr:row>58</xdr:row>
      <xdr:rowOff>29771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930144"/>
          <a:ext cx="889000" cy="4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157494</xdr:rowOff>
    </xdr:from>
    <xdr:to>
      <xdr:col>41</xdr:col>
      <xdr:colOff>50800</xdr:colOff>
      <xdr:row>57</xdr:row>
      <xdr:rowOff>168161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930144"/>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52589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82741</xdr:rowOff>
    </xdr:from>
    <xdr:to>
      <xdr:col>36</xdr:col>
      <xdr:colOff>165100</xdr:colOff>
      <xdr:row>57</xdr:row>
      <xdr:rowOff>12891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29418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5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166427</xdr:rowOff>
    </xdr:from>
    <xdr:to>
      <xdr:col>55</xdr:col>
      <xdr:colOff>50800</xdr:colOff>
      <xdr:row>58</xdr:row>
      <xdr:rowOff>96577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3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81354</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5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140715</xdr:rowOff>
    </xdr:from>
    <xdr:to>
      <xdr:col>50</xdr:col>
      <xdr:colOff>165100</xdr:colOff>
      <xdr:row>58</xdr:row>
      <xdr:rowOff>70865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61992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0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150421</xdr:rowOff>
    </xdr:from>
    <xdr:to>
      <xdr:col>46</xdr:col>
      <xdr:colOff>38100</xdr:colOff>
      <xdr:row>58</xdr:row>
      <xdr:rowOff>80571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2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71698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1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106694</xdr:rowOff>
    </xdr:from>
    <xdr:to>
      <xdr:col>41</xdr:col>
      <xdr:colOff>101600</xdr:colOff>
      <xdr:row>58</xdr:row>
      <xdr:rowOff>36844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7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27971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97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117361</xdr:rowOff>
    </xdr:from>
    <xdr:to>
      <xdr:col>36</xdr:col>
      <xdr:colOff>165100</xdr:colOff>
      <xdr:row>58</xdr:row>
      <xdr:rowOff>47511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9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38638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98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156600</xdr:rowOff>
    </xdr:from>
    <xdr:to>
      <xdr:col>55</xdr:col>
      <xdr:colOff>0</xdr:colOff>
      <xdr:row>77</xdr:row>
      <xdr:rowOff>166092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358250"/>
          <a:ext cx="838200" cy="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162908</xdr:rowOff>
    </xdr:from>
    <xdr:to>
      <xdr:col>50</xdr:col>
      <xdr:colOff>114300</xdr:colOff>
      <xdr:row>77</xdr:row>
      <xdr:rowOff>166092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364558"/>
          <a:ext cx="889000" cy="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148586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86282</xdr:rowOff>
    </xdr:from>
    <xdr:to>
      <xdr:col>45</xdr:col>
      <xdr:colOff>177800</xdr:colOff>
      <xdr:row>77</xdr:row>
      <xdr:rowOff>162908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287932"/>
          <a:ext cx="889000" cy="7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166747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86282</xdr:rowOff>
    </xdr:from>
    <xdr:to>
      <xdr:col>41</xdr:col>
      <xdr:colOff>50800</xdr:colOff>
      <xdr:row>77</xdr:row>
      <xdr:rowOff>135379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287932"/>
          <a:ext cx="889000" cy="4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133752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33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23234</xdr:rowOff>
    </xdr:from>
    <xdr:to>
      <xdr:col>36</xdr:col>
      <xdr:colOff>165100</xdr:colOff>
      <xdr:row>77</xdr:row>
      <xdr:rowOff>124834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2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141361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0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105800</xdr:rowOff>
    </xdr:from>
    <xdr:to>
      <xdr:col>55</xdr:col>
      <xdr:colOff>50800</xdr:colOff>
      <xdr:row>78</xdr:row>
      <xdr:rowOff>35950</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0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20727</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2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115292</xdr:rowOff>
    </xdr:from>
    <xdr:to>
      <xdr:col>50</xdr:col>
      <xdr:colOff>165100</xdr:colOff>
      <xdr:row>78</xdr:row>
      <xdr:rowOff>45442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1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36569</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409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112108</xdr:rowOff>
    </xdr:from>
    <xdr:to>
      <xdr:col>46</xdr:col>
      <xdr:colOff>38100</xdr:colOff>
      <xdr:row>78</xdr:row>
      <xdr:rowOff>42258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1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33385</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40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35482</xdr:rowOff>
    </xdr:from>
    <xdr:to>
      <xdr:col>41</xdr:col>
      <xdr:colOff>101600</xdr:colOff>
      <xdr:row>77</xdr:row>
      <xdr:rowOff>137082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23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153609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1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84579</xdr:rowOff>
    </xdr:from>
    <xdr:to>
      <xdr:col>36</xdr:col>
      <xdr:colOff>165100</xdr:colOff>
      <xdr:row>78</xdr:row>
      <xdr:rowOff>14729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28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5856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37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104364</xdr:rowOff>
    </xdr:from>
    <xdr:to>
      <xdr:col>55</xdr:col>
      <xdr:colOff>0</xdr:colOff>
      <xdr:row>97</xdr:row>
      <xdr:rowOff>129493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9639300" y="16735014"/>
          <a:ext cx="838200" cy="2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66715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35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104364</xdr:rowOff>
    </xdr:from>
    <xdr:to>
      <xdr:col>50</xdr:col>
      <xdr:colOff>114300</xdr:colOff>
      <xdr:row>97</xdr:row>
      <xdr:rowOff>118492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735014"/>
          <a:ext cx="889000" cy="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20313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30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118492</xdr:rowOff>
    </xdr:from>
    <xdr:to>
      <xdr:col>45</xdr:col>
      <xdr:colOff>177800</xdr:colOff>
      <xdr:row>97</xdr:row>
      <xdr:rowOff>139728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61300" y="16749142"/>
          <a:ext cx="889000" cy="2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107817</xdr:rowOff>
    </xdr:from>
    <xdr:to>
      <xdr:col>41</xdr:col>
      <xdr:colOff>50800</xdr:colOff>
      <xdr:row>97</xdr:row>
      <xdr:rowOff>139728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972300" y="16738467"/>
          <a:ext cx="889000" cy="3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10837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2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69990</xdr:rowOff>
    </xdr:from>
    <xdr:to>
      <xdr:col>36</xdr:col>
      <xdr:colOff>165100</xdr:colOff>
      <xdr:row>97</xdr:row>
      <xdr:rowOff>140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52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16667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30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78693</xdr:rowOff>
    </xdr:from>
    <xdr:to>
      <xdr:col>55</xdr:col>
      <xdr:colOff>50800</xdr:colOff>
      <xdr:row>98</xdr:row>
      <xdr:rowOff>8843</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7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165070</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62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53564</xdr:rowOff>
    </xdr:from>
    <xdr:to>
      <xdr:col>50</xdr:col>
      <xdr:colOff>165100</xdr:colOff>
      <xdr:row>97</xdr:row>
      <xdr:rowOff>155164</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6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146291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67692</xdr:rowOff>
    </xdr:from>
    <xdr:to>
      <xdr:col>46</xdr:col>
      <xdr:colOff>38100</xdr:colOff>
      <xdr:row>97</xdr:row>
      <xdr:rowOff>169292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69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160419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79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88928</xdr:rowOff>
    </xdr:from>
    <xdr:to>
      <xdr:col>41</xdr:col>
      <xdr:colOff>101600</xdr:colOff>
      <xdr:row>98</xdr:row>
      <xdr:rowOff>19078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71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10205</xdr:rowOff>
    </xdr:from>
    <xdr:ext cx="469744"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26428" y="1681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57017</xdr:rowOff>
    </xdr:from>
    <xdr:to>
      <xdr:col>36</xdr:col>
      <xdr:colOff>165100</xdr:colOff>
      <xdr:row>97</xdr:row>
      <xdr:rowOff>158617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6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149744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78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167624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339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28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112971</xdr:rowOff>
    </xdr:from>
    <xdr:to>
      <xdr:col>67</xdr:col>
      <xdr:colOff>101600</xdr:colOff>
      <xdr:row>38</xdr:row>
      <xdr:rowOff>43121</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45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59648</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79428" y="623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99237</xdr:rowOff>
    </xdr:from>
    <xdr:to>
      <xdr:col>85</xdr:col>
      <xdr:colOff>127000</xdr:colOff>
      <xdr:row>79</xdr:row>
      <xdr:rowOff>107620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5481300" y="13643787"/>
          <a:ext cx="8382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132542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991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99237</xdr:rowOff>
    </xdr:from>
    <xdr:to>
      <xdr:col>81</xdr:col>
      <xdr:colOff>50800</xdr:colOff>
      <xdr:row>79</xdr:row>
      <xdr:rowOff>114402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3643787"/>
          <a:ext cx="889000" cy="1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47985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29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108369</xdr:rowOff>
    </xdr:from>
    <xdr:to>
      <xdr:col>76</xdr:col>
      <xdr:colOff>114300</xdr:colOff>
      <xdr:row>79</xdr:row>
      <xdr:rowOff>114402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3703300" y="1365291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84688</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108369</xdr:rowOff>
    </xdr:from>
    <xdr:to>
      <xdr:col>71</xdr:col>
      <xdr:colOff>177800</xdr:colOff>
      <xdr:row>79</xdr:row>
      <xdr:rowOff>109779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3652919"/>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96626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20865</xdr:rowOff>
    </xdr:from>
    <xdr:to>
      <xdr:col>67</xdr:col>
      <xdr:colOff>101600</xdr:colOff>
      <xdr:row>77</xdr:row>
      <xdr:rowOff>122465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22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138992</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99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56820</xdr:rowOff>
    </xdr:from>
    <xdr:to>
      <xdr:col>85</xdr:col>
      <xdr:colOff>177800</xdr:colOff>
      <xdr:row>79</xdr:row>
      <xdr:rowOff>158420</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6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143197</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351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48437</xdr:rowOff>
    </xdr:from>
    <xdr:to>
      <xdr:col>81</xdr:col>
      <xdr:colOff>101600</xdr:colOff>
      <xdr:row>79</xdr:row>
      <xdr:rowOff>150037</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59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141164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68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63602</xdr:rowOff>
    </xdr:from>
    <xdr:to>
      <xdr:col>76</xdr:col>
      <xdr:colOff>165100</xdr:colOff>
      <xdr:row>79</xdr:row>
      <xdr:rowOff>165202</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6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156329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70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57569</xdr:rowOff>
    </xdr:from>
    <xdr:to>
      <xdr:col>72</xdr:col>
      <xdr:colOff>38100</xdr:colOff>
      <xdr:row>79</xdr:row>
      <xdr:rowOff>159169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60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150296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69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58979</xdr:rowOff>
    </xdr:from>
    <xdr:to>
      <xdr:col>67</xdr:col>
      <xdr:colOff>101600</xdr:colOff>
      <xdr:row>79</xdr:row>
      <xdr:rowOff>160579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60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151706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69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304</xdr:rowOff>
    </xdr:from>
    <xdr:to>
      <xdr:col>85</xdr:col>
      <xdr:colOff>127000</xdr:colOff>
      <xdr:row>99</xdr:row>
      <xdr:rowOff>11779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5481300" y="16973854"/>
          <a:ext cx="838200" cy="1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64099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694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147492</xdr:rowOff>
    </xdr:from>
    <xdr:to>
      <xdr:col>81</xdr:col>
      <xdr:colOff>50800</xdr:colOff>
      <xdr:row>99</xdr:row>
      <xdr:rowOff>304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4592300" y="16949592"/>
          <a:ext cx="889000" cy="2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1912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6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112382</xdr:rowOff>
    </xdr:from>
    <xdr:to>
      <xdr:col>76</xdr:col>
      <xdr:colOff>114300</xdr:colOff>
      <xdr:row>98</xdr:row>
      <xdr:rowOff>147492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914482"/>
          <a:ext cx="889000" cy="3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112382</xdr:rowOff>
    </xdr:from>
    <xdr:to>
      <xdr:col>71</xdr:col>
      <xdr:colOff>177800</xdr:colOff>
      <xdr:row>98</xdr:row>
      <xdr:rowOff>166911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914482"/>
          <a:ext cx="889000" cy="5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144493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84046</xdr:rowOff>
    </xdr:from>
    <xdr:to>
      <xdr:col>67</xdr:col>
      <xdr:colOff>101600</xdr:colOff>
      <xdr:row>99</xdr:row>
      <xdr:rowOff>14196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8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30723</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66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132429</xdr:rowOff>
    </xdr:from>
    <xdr:to>
      <xdr:col>85</xdr:col>
      <xdr:colOff>177800</xdr:colOff>
      <xdr:row>99</xdr:row>
      <xdr:rowOff>62579</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93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47356</xdr:rowOff>
    </xdr:from>
    <xdr:ext cx="469744"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120954</xdr:rowOff>
    </xdr:from>
    <xdr:to>
      <xdr:col>81</xdr:col>
      <xdr:colOff>101600</xdr:colOff>
      <xdr:row>99</xdr:row>
      <xdr:rowOff>51104</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92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42231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701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96692</xdr:rowOff>
    </xdr:from>
    <xdr:to>
      <xdr:col>76</xdr:col>
      <xdr:colOff>165100</xdr:colOff>
      <xdr:row>99</xdr:row>
      <xdr:rowOff>26842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89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17969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99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61582</xdr:rowOff>
    </xdr:from>
    <xdr:to>
      <xdr:col>72</xdr:col>
      <xdr:colOff>38100</xdr:colOff>
      <xdr:row>98</xdr:row>
      <xdr:rowOff>163182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8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154309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95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116111</xdr:rowOff>
    </xdr:from>
    <xdr:to>
      <xdr:col>67</xdr:col>
      <xdr:colOff>101600</xdr:colOff>
      <xdr:row>99</xdr:row>
      <xdr:rowOff>46261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91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37388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701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7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114177</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28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120540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29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141762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161481</xdr:rowOff>
    </xdr:from>
    <xdr:to>
      <xdr:col>98</xdr:col>
      <xdr:colOff>38100</xdr:colOff>
      <xdr:row>38</xdr:row>
      <xdr:rowOff>91631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108157</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28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158312</xdr:rowOff>
    </xdr:from>
    <xdr:to>
      <xdr:col>116</xdr:col>
      <xdr:colOff>63500</xdr:colOff>
      <xdr:row>58</xdr:row>
      <xdr:rowOff>158369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1323300" y="10102412"/>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158293</xdr:rowOff>
    </xdr:from>
    <xdr:to>
      <xdr:col>111</xdr:col>
      <xdr:colOff>177800</xdr:colOff>
      <xdr:row>58</xdr:row>
      <xdr:rowOff>158369</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1010239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158255</xdr:rowOff>
    </xdr:from>
    <xdr:to>
      <xdr:col>107</xdr:col>
      <xdr:colOff>50800</xdr:colOff>
      <xdr:row>58</xdr:row>
      <xdr:rowOff>158293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545300" y="10102355"/>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158159</xdr:rowOff>
    </xdr:from>
    <xdr:to>
      <xdr:col>102</xdr:col>
      <xdr:colOff>114300</xdr:colOff>
      <xdr:row>58</xdr:row>
      <xdr:rowOff>158255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10102259"/>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12202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51867</xdr:rowOff>
    </xdr:from>
    <xdr:to>
      <xdr:col>98</xdr:col>
      <xdr:colOff>38100</xdr:colOff>
      <xdr:row>58</xdr:row>
      <xdr:rowOff>153467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9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169994</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7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107512</xdr:rowOff>
    </xdr:from>
    <xdr:to>
      <xdr:col>116</xdr:col>
      <xdr:colOff>114300</xdr:colOff>
      <xdr:row>59</xdr:row>
      <xdr:rowOff>37662</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5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41914</xdr:rowOff>
    </xdr:from>
    <xdr:ext cx="469744"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98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107569</xdr:rowOff>
    </xdr:from>
    <xdr:to>
      <xdr:col>112</xdr:col>
      <xdr:colOff>38100</xdr:colOff>
      <xdr:row>59</xdr:row>
      <xdr:rowOff>37719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5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28846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14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107493</xdr:rowOff>
    </xdr:from>
    <xdr:to>
      <xdr:col>107</xdr:col>
      <xdr:colOff>101600</xdr:colOff>
      <xdr:row>59</xdr:row>
      <xdr:rowOff>37643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5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28770</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1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107455</xdr:rowOff>
    </xdr:from>
    <xdr:to>
      <xdr:col>102</xdr:col>
      <xdr:colOff>165100</xdr:colOff>
      <xdr:row>59</xdr:row>
      <xdr:rowOff>37605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05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28732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14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107359</xdr:rowOff>
    </xdr:from>
    <xdr:to>
      <xdr:col>98</xdr:col>
      <xdr:colOff>38100</xdr:colOff>
      <xdr:row>59</xdr:row>
      <xdr:rowOff>37509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05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28636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14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115793</xdr:rowOff>
    </xdr:from>
    <xdr:to>
      <xdr:col>116</xdr:col>
      <xdr:colOff>63500</xdr:colOff>
      <xdr:row>77</xdr:row>
      <xdr:rowOff>150292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3317443"/>
          <a:ext cx="838200" cy="3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105109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792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150292</xdr:rowOff>
    </xdr:from>
    <xdr:to>
      <xdr:col>111</xdr:col>
      <xdr:colOff>177800</xdr:colOff>
      <xdr:row>78</xdr:row>
      <xdr:rowOff>12236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351942"/>
          <a:ext cx="889000" cy="3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58342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4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12236</xdr:rowOff>
    </xdr:from>
    <xdr:to>
      <xdr:col>107</xdr:col>
      <xdr:colOff>50800</xdr:colOff>
      <xdr:row>78</xdr:row>
      <xdr:rowOff>35497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3385336"/>
          <a:ext cx="889000" cy="2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67315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35497</xdr:rowOff>
    </xdr:from>
    <xdr:to>
      <xdr:col>102</xdr:col>
      <xdr:colOff>114300</xdr:colOff>
      <xdr:row>78</xdr:row>
      <xdr:rowOff>64452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3408597"/>
          <a:ext cx="8890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70629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60458</xdr:rowOff>
    </xdr:from>
    <xdr:to>
      <xdr:col>98</xdr:col>
      <xdr:colOff>38100</xdr:colOff>
      <xdr:row>76</xdr:row>
      <xdr:rowOff>162058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7135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64993</xdr:rowOff>
    </xdr:from>
    <xdr:to>
      <xdr:col>116</xdr:col>
      <xdr:colOff>114300</xdr:colOff>
      <xdr:row>77</xdr:row>
      <xdr:rowOff>166593</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26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151370</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18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99492</xdr:rowOff>
    </xdr:from>
    <xdr:to>
      <xdr:col>112</xdr:col>
      <xdr:colOff>38100</xdr:colOff>
      <xdr:row>78</xdr:row>
      <xdr:rowOff>29642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30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20769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39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132886</xdr:rowOff>
    </xdr:from>
    <xdr:to>
      <xdr:col>107</xdr:col>
      <xdr:colOff>101600</xdr:colOff>
      <xdr:row>78</xdr:row>
      <xdr:rowOff>63036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33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54163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42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156147</xdr:rowOff>
    </xdr:from>
    <xdr:to>
      <xdr:col>102</xdr:col>
      <xdr:colOff>165100</xdr:colOff>
      <xdr:row>78</xdr:row>
      <xdr:rowOff>86297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35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77424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45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13652</xdr:rowOff>
    </xdr:from>
    <xdr:to>
      <xdr:col>98</xdr:col>
      <xdr:colOff>38100</xdr:colOff>
      <xdr:row>78</xdr:row>
      <xdr:rowOff>115252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38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106379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47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380,868</a:t>
          </a:r>
          <a:r>
            <a:rPr kumimoji="1" lang="ja-JP" altLang="en-US" sz="1100">
              <a:latin typeface="ＭＳ Ｐゴシック" panose="020B0600070205080204" pitchFamily="50" charset="-128"/>
              <a:ea typeface="ＭＳ Ｐゴシック" panose="020B0600070205080204" pitchFamily="50" charset="-128"/>
            </a:rPr>
            <a:t>円となっている。また、すべての費目において類似団体平均と比べ低い水準にある。これは、県内都市の中でも名古屋市・北名古屋市に次ぐ人口密度の高さが要因の一つと言える。</a:t>
          </a:r>
        </a:p>
        <a:p>
          <a:r>
            <a:rPr kumimoji="1" lang="ja-JP" altLang="en-US" sz="1100">
              <a:latin typeface="ＭＳ Ｐゴシック" panose="020B0600070205080204" pitchFamily="50" charset="-128"/>
              <a:ea typeface="ＭＳ Ｐゴシック" panose="020B0600070205080204" pitchFamily="50" charset="-128"/>
            </a:rPr>
            <a:t>・人件費は住民一人当たり</a:t>
          </a:r>
          <a:r>
            <a:rPr kumimoji="1" lang="en-US" altLang="ja-JP" sz="1100">
              <a:latin typeface="ＭＳ Ｐゴシック" panose="020B0600070205080204" pitchFamily="50" charset="-128"/>
              <a:ea typeface="ＭＳ Ｐゴシック" panose="020B0600070205080204" pitchFamily="50" charset="-128"/>
            </a:rPr>
            <a:t>83,332</a:t>
          </a:r>
          <a:r>
            <a:rPr kumimoji="1" lang="ja-JP" altLang="en-US" sz="1100">
              <a:latin typeface="ＭＳ Ｐゴシック" panose="020B0600070205080204" pitchFamily="50" charset="-128"/>
              <a:ea typeface="ＭＳ Ｐゴシック" panose="020B0600070205080204" pitchFamily="50" charset="-128"/>
            </a:rPr>
            <a:t>円となっており、類似団体平均、全国平均、県平均のいずれと比較しても一人当たりのコストが低い状況となっているが、前年度決算と比較すると</a:t>
          </a:r>
          <a:r>
            <a:rPr kumimoji="1" lang="en-US" altLang="ja-JP" sz="1100">
              <a:latin typeface="ＭＳ Ｐゴシック" panose="020B0600070205080204" pitchFamily="50" charset="-128"/>
              <a:ea typeface="ＭＳ Ｐゴシック" panose="020B0600070205080204" pitchFamily="50" charset="-128"/>
            </a:rPr>
            <a:t>10.6</a:t>
          </a:r>
          <a:r>
            <a:rPr kumimoji="1" lang="ja-JP" altLang="en-US" sz="1100">
              <a:latin typeface="ＭＳ Ｐゴシック" panose="020B0600070205080204" pitchFamily="50" charset="-128"/>
              <a:ea typeface="ＭＳ Ｐゴシック" panose="020B0600070205080204" pitchFamily="50" charset="-128"/>
            </a:rPr>
            <a:t>％増となっている。これは、定期昇給や職員数の増、人事院勧告に準拠した給与改定、会計年度任用職員の最低賃金等の改定等によるものである。</a:t>
          </a:r>
        </a:p>
        <a:p>
          <a:r>
            <a:rPr kumimoji="1" lang="ja-JP" altLang="en-US" sz="1100">
              <a:latin typeface="ＭＳ Ｐゴシック" panose="020B0600070205080204" pitchFamily="50" charset="-128"/>
              <a:ea typeface="ＭＳ Ｐゴシック" panose="020B0600070205080204" pitchFamily="50" charset="-128"/>
            </a:rPr>
            <a:t>・物件費は住民一人当たり</a:t>
          </a:r>
          <a:r>
            <a:rPr kumimoji="1" lang="en-US" altLang="ja-JP" sz="1100">
              <a:latin typeface="ＭＳ Ｐゴシック" panose="020B0600070205080204" pitchFamily="50" charset="-128"/>
              <a:ea typeface="ＭＳ Ｐゴシック" panose="020B0600070205080204" pitchFamily="50" charset="-128"/>
            </a:rPr>
            <a:t>56,518</a:t>
          </a:r>
          <a:r>
            <a:rPr kumimoji="1" lang="ja-JP" altLang="en-US" sz="1100">
              <a:latin typeface="ＭＳ Ｐゴシック" panose="020B0600070205080204" pitchFamily="50" charset="-128"/>
              <a:ea typeface="ＭＳ Ｐゴシック" panose="020B0600070205080204" pitchFamily="50" charset="-128"/>
            </a:rPr>
            <a:t>円となっている。また、類似団体平均、全国平均、県平均のいずれと比較しても一人当たりのコストが低い状況となっており、前年度決算と比較すると</a:t>
          </a:r>
          <a:r>
            <a:rPr kumimoji="1" lang="en-US" altLang="ja-JP" sz="1100">
              <a:latin typeface="ＭＳ Ｐゴシック" panose="020B0600070205080204" pitchFamily="50" charset="-128"/>
              <a:ea typeface="ＭＳ Ｐゴシック" panose="020B0600070205080204" pitchFamily="50" charset="-128"/>
            </a:rPr>
            <a:t>11.3</a:t>
          </a:r>
          <a:r>
            <a:rPr kumimoji="1" lang="ja-JP" altLang="en-US" sz="1100">
              <a:latin typeface="ＭＳ Ｐゴシック" panose="020B0600070205080204" pitchFamily="50" charset="-128"/>
              <a:ea typeface="ＭＳ Ｐゴシック" panose="020B0600070205080204" pitchFamily="50" charset="-128"/>
            </a:rPr>
            <a:t>％増となっている。これは、遺跡発掘調査業務委託料やｷｬｯｼｭﾚｽ決済ﾎﾟｲﾝﾄ還元事業委託料の増等によるものである。</a:t>
          </a:r>
        </a:p>
        <a:p>
          <a:r>
            <a:rPr kumimoji="1" lang="ja-JP" altLang="en-US" sz="1100">
              <a:latin typeface="ＭＳ Ｐゴシック" panose="020B0600070205080204" pitchFamily="50" charset="-128"/>
              <a:ea typeface="ＭＳ Ｐゴシック" panose="020B0600070205080204" pitchFamily="50" charset="-128"/>
            </a:rPr>
            <a:t>・扶助費は住民一人当たり</a:t>
          </a:r>
          <a:r>
            <a:rPr kumimoji="1" lang="en-US" altLang="ja-JP" sz="1100">
              <a:latin typeface="ＭＳ Ｐゴシック" panose="020B0600070205080204" pitchFamily="50" charset="-128"/>
              <a:ea typeface="ＭＳ Ｐゴシック" panose="020B0600070205080204" pitchFamily="50" charset="-128"/>
            </a:rPr>
            <a:t>102,987</a:t>
          </a:r>
          <a:r>
            <a:rPr kumimoji="1" lang="ja-JP" altLang="en-US" sz="1100">
              <a:latin typeface="ＭＳ Ｐゴシック" panose="020B0600070205080204" pitchFamily="50" charset="-128"/>
              <a:ea typeface="ＭＳ Ｐゴシック" panose="020B0600070205080204" pitchFamily="50" charset="-128"/>
            </a:rPr>
            <a:t>円となっており、類似団体平均、全国平均、県平均のいずれと比較しても一人当たりのコストが低い状況となっているが、今後も増加していくことが見込まれるため、財源の確保等に努めていく。</a:t>
          </a:r>
        </a:p>
        <a:p>
          <a:r>
            <a:rPr kumimoji="1" lang="ja-JP" altLang="en-US" sz="11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100">
              <a:latin typeface="ＭＳ Ｐゴシック" panose="020B0600070205080204" pitchFamily="50" charset="-128"/>
              <a:ea typeface="ＭＳ Ｐゴシック" panose="020B0600070205080204" pitchFamily="50" charset="-128"/>
            </a:rPr>
            <a:t>20,543</a:t>
          </a:r>
          <a:r>
            <a:rPr kumimoji="1" lang="ja-JP" altLang="en-US" sz="1100">
              <a:latin typeface="ＭＳ Ｐゴシック" panose="020B0600070205080204" pitchFamily="50" charset="-128"/>
              <a:ea typeface="ＭＳ Ｐゴシック" panose="020B0600070205080204" pitchFamily="50" charset="-128"/>
            </a:rPr>
            <a:t>円となっており、類似団体平均、全国平均、県平均のいずれと比較しても一人当たりのコストが低い状況となっているが、前年度決算と比較すると</a:t>
          </a:r>
          <a:r>
            <a:rPr kumimoji="1" lang="en-US" altLang="ja-JP" sz="1100">
              <a:latin typeface="ＭＳ Ｐゴシック" panose="020B0600070205080204" pitchFamily="50" charset="-128"/>
              <a:ea typeface="ＭＳ Ｐゴシック" panose="020B0600070205080204" pitchFamily="50" charset="-128"/>
            </a:rPr>
            <a:t>21.5</a:t>
          </a:r>
          <a:r>
            <a:rPr kumimoji="1" lang="ja-JP" altLang="en-US" sz="1100">
              <a:latin typeface="ＭＳ Ｐゴシック" panose="020B0600070205080204" pitchFamily="50" charset="-128"/>
              <a:ea typeface="ＭＳ Ｐゴシック" panose="020B0600070205080204" pitchFamily="50" charset="-128"/>
            </a:rPr>
            <a:t>％減となっている。今後も市内公共施設等の改修、更新に係る経費等が増加していくことが見込まれるが、起債に大きく頼ることのない健全な財政運営を進めていく。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愛知県岩倉市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47,761
44,297
10.47
18,844,073
18,190,654
628,605
10,827,444
8,954,253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137094</xdr:rowOff>
    </xdr:from>
    <xdr:to>
      <xdr:col>24</xdr:col>
      <xdr:colOff>63500</xdr:colOff>
      <xdr:row>37</xdr:row>
      <xdr:rowOff>137597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480744"/>
          <a:ext cx="8382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54124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226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137597</xdr:rowOff>
    </xdr:from>
    <xdr:to>
      <xdr:col>19</xdr:col>
      <xdr:colOff>177800</xdr:colOff>
      <xdr:row>37</xdr:row>
      <xdr:rowOff>138100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481247"/>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154129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1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136911</xdr:rowOff>
    </xdr:from>
    <xdr:to>
      <xdr:col>15</xdr:col>
      <xdr:colOff>50800</xdr:colOff>
      <xdr:row>37</xdr:row>
      <xdr:rowOff>138100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019300" y="6480561"/>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156964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15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136911</xdr:rowOff>
    </xdr:from>
    <xdr:to>
      <xdr:col>10</xdr:col>
      <xdr:colOff>114300</xdr:colOff>
      <xdr:row>37</xdr:row>
      <xdr:rowOff>140569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480561"/>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158609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1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53147</xdr:rowOff>
    </xdr:from>
    <xdr:to>
      <xdr:col>6</xdr:col>
      <xdr:colOff>38100</xdr:colOff>
      <xdr:row>37</xdr:row>
      <xdr:rowOff>154747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9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171274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17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86294</xdr:rowOff>
    </xdr:from>
    <xdr:to>
      <xdr:col>24</xdr:col>
      <xdr:colOff>114300</xdr:colOff>
      <xdr:row>38</xdr:row>
      <xdr:rowOff>16444</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42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9674</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35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86797</xdr:rowOff>
    </xdr:from>
    <xdr:to>
      <xdr:col>20</xdr:col>
      <xdr:colOff>38100</xdr:colOff>
      <xdr:row>38</xdr:row>
      <xdr:rowOff>16947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43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8074</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52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87300</xdr:rowOff>
    </xdr:from>
    <xdr:to>
      <xdr:col>15</xdr:col>
      <xdr:colOff>101600</xdr:colOff>
      <xdr:row>38</xdr:row>
      <xdr:rowOff>17450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4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8577</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52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86111</xdr:rowOff>
    </xdr:from>
    <xdr:to>
      <xdr:col>10</xdr:col>
      <xdr:colOff>165100</xdr:colOff>
      <xdr:row>38</xdr:row>
      <xdr:rowOff>16261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42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7388</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52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89769</xdr:rowOff>
    </xdr:from>
    <xdr:to>
      <xdr:col>6</xdr:col>
      <xdr:colOff>38100</xdr:colOff>
      <xdr:row>38</xdr:row>
      <xdr:rowOff>19918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43341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11046</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52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130337</xdr:rowOff>
    </xdr:from>
    <xdr:to>
      <xdr:col>24</xdr:col>
      <xdr:colOff>63500</xdr:colOff>
      <xdr:row>58</xdr:row>
      <xdr:rowOff>133394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10074437"/>
          <a:ext cx="838200" cy="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150311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51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116215</xdr:rowOff>
    </xdr:from>
    <xdr:to>
      <xdr:col>19</xdr:col>
      <xdr:colOff>177800</xdr:colOff>
      <xdr:row>58</xdr:row>
      <xdr:rowOff>130337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10060315"/>
          <a:ext cx="889000" cy="1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98823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97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116215</xdr:rowOff>
    </xdr:from>
    <xdr:to>
      <xdr:col>15</xdr:col>
      <xdr:colOff>50800</xdr:colOff>
      <xdr:row>58</xdr:row>
      <xdr:rowOff>118181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10060315"/>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89027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112550</xdr:rowOff>
    </xdr:from>
    <xdr:to>
      <xdr:col>10</xdr:col>
      <xdr:colOff>114300</xdr:colOff>
      <xdr:row>58</xdr:row>
      <xdr:rowOff>118181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85200"/>
          <a:ext cx="889000" cy="17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85086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152531</xdr:rowOff>
    </xdr:from>
    <xdr:to>
      <xdr:col>6</xdr:col>
      <xdr:colOff>38100</xdr:colOff>
      <xdr:row>57</xdr:row>
      <xdr:rowOff>82681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5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99208</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52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82594</xdr:rowOff>
    </xdr:from>
    <xdr:to>
      <xdr:col>24</xdr:col>
      <xdr:colOff>114300</xdr:colOff>
      <xdr:row>59</xdr:row>
      <xdr:rowOff>12744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1002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168971</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4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79537</xdr:rowOff>
    </xdr:from>
    <xdr:to>
      <xdr:col>20</xdr:col>
      <xdr:colOff>38100</xdr:colOff>
      <xdr:row>59</xdr:row>
      <xdr:rowOff>9687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1002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814</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30111" y="1011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65415</xdr:rowOff>
    </xdr:from>
    <xdr:to>
      <xdr:col>15</xdr:col>
      <xdr:colOff>101600</xdr:colOff>
      <xdr:row>58</xdr:row>
      <xdr:rowOff>167015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1000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158142</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10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67381</xdr:rowOff>
    </xdr:from>
    <xdr:to>
      <xdr:col>10</xdr:col>
      <xdr:colOff>165100</xdr:colOff>
      <xdr:row>58</xdr:row>
      <xdr:rowOff>168981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1001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160108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1010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61750</xdr:rowOff>
    </xdr:from>
    <xdr:to>
      <xdr:col>6</xdr:col>
      <xdr:colOff>38100</xdr:colOff>
      <xdr:row>57</xdr:row>
      <xdr:rowOff>163350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154477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2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85785</xdr:rowOff>
    </xdr:from>
    <xdr:to>
      <xdr:col>24</xdr:col>
      <xdr:colOff>63500</xdr:colOff>
      <xdr:row>77</xdr:row>
      <xdr:rowOff>128050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287435"/>
          <a:ext cx="838200" cy="4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9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128050</xdr:rowOff>
    </xdr:from>
    <xdr:to>
      <xdr:col>19</xdr:col>
      <xdr:colOff>177800</xdr:colOff>
      <xdr:row>78</xdr:row>
      <xdr:rowOff>23571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329700"/>
          <a:ext cx="889000" cy="6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156506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4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149222</xdr:rowOff>
    </xdr:from>
    <xdr:to>
      <xdr:col>15</xdr:col>
      <xdr:colOff>50800</xdr:colOff>
      <xdr:row>78</xdr:row>
      <xdr:rowOff>23571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350872"/>
          <a:ext cx="889000" cy="4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40481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149222</xdr:rowOff>
    </xdr:from>
    <xdr:to>
      <xdr:col>10</xdr:col>
      <xdr:colOff>114300</xdr:colOff>
      <xdr:row>78</xdr:row>
      <xdr:rowOff>97713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350872"/>
          <a:ext cx="889000" cy="11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119762</xdr:rowOff>
    </xdr:from>
    <xdr:to>
      <xdr:col>6</xdr:col>
      <xdr:colOff>38100</xdr:colOff>
      <xdr:row>78</xdr:row>
      <xdr:rowOff>49912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32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66439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09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34985</xdr:rowOff>
    </xdr:from>
    <xdr:to>
      <xdr:col>24</xdr:col>
      <xdr:colOff>114300</xdr:colOff>
      <xdr:row>77</xdr:row>
      <xdr:rowOff>136585</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23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121362</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151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77250</xdr:rowOff>
    </xdr:from>
    <xdr:to>
      <xdr:col>20</xdr:col>
      <xdr:colOff>38100</xdr:colOff>
      <xdr:row>78</xdr:row>
      <xdr:rowOff>7400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27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169977</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37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144221</xdr:rowOff>
    </xdr:from>
    <xdr:to>
      <xdr:col>15</xdr:col>
      <xdr:colOff>101600</xdr:colOff>
      <xdr:row>78</xdr:row>
      <xdr:rowOff>74371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65498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43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98422</xdr:rowOff>
    </xdr:from>
    <xdr:to>
      <xdr:col>10</xdr:col>
      <xdr:colOff>165100</xdr:colOff>
      <xdr:row>78</xdr:row>
      <xdr:rowOff>28572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30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19699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39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46913</xdr:rowOff>
    </xdr:from>
    <xdr:to>
      <xdr:col>6</xdr:col>
      <xdr:colOff>38100</xdr:colOff>
      <xdr:row>78</xdr:row>
      <xdr:rowOff>148513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42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139640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512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25335</xdr:rowOff>
    </xdr:from>
    <xdr:to>
      <xdr:col>24</xdr:col>
      <xdr:colOff>63500</xdr:colOff>
      <xdr:row>98</xdr:row>
      <xdr:rowOff>65275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27435"/>
          <a:ext cx="838200" cy="3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2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9646</xdr:rowOff>
    </xdr:from>
    <xdr:to>
      <xdr:col>19</xdr:col>
      <xdr:colOff>177800</xdr:colOff>
      <xdr:row>98</xdr:row>
      <xdr:rowOff>25335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11746"/>
          <a:ext cx="889000" cy="1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116724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9646</xdr:rowOff>
    </xdr:from>
    <xdr:to>
      <xdr:col>15</xdr:col>
      <xdr:colOff>50800</xdr:colOff>
      <xdr:row>98</xdr:row>
      <xdr:rowOff>33525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11746"/>
          <a:ext cx="889000" cy="2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95038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33525</xdr:rowOff>
    </xdr:from>
    <xdr:to>
      <xdr:col>10</xdr:col>
      <xdr:colOff>114300</xdr:colOff>
      <xdr:row>98</xdr:row>
      <xdr:rowOff>84058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35625"/>
          <a:ext cx="889000" cy="5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89527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76124</xdr:rowOff>
    </xdr:from>
    <xdr:to>
      <xdr:col>6</xdr:col>
      <xdr:colOff>38100</xdr:colOff>
      <xdr:row>98</xdr:row>
      <xdr:rowOff>6274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22801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4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14475</xdr:rowOff>
    </xdr:from>
    <xdr:to>
      <xdr:col>24</xdr:col>
      <xdr:colOff>114300</xdr:colOff>
      <xdr:row>98</xdr:row>
      <xdr:rowOff>116075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1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100852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3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145985</xdr:rowOff>
    </xdr:from>
    <xdr:to>
      <xdr:col>20</xdr:col>
      <xdr:colOff>38100</xdr:colOff>
      <xdr:row>98</xdr:row>
      <xdr:rowOff>76135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7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67262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6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130296</xdr:rowOff>
    </xdr:from>
    <xdr:to>
      <xdr:col>15</xdr:col>
      <xdr:colOff>101600</xdr:colOff>
      <xdr:row>98</xdr:row>
      <xdr:rowOff>60446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6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51573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5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154175</xdr:rowOff>
    </xdr:from>
    <xdr:to>
      <xdr:col>10</xdr:col>
      <xdr:colOff>165100</xdr:colOff>
      <xdr:row>98</xdr:row>
      <xdr:rowOff>84325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75452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7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33258</xdr:rowOff>
    </xdr:from>
    <xdr:to>
      <xdr:col>6</xdr:col>
      <xdr:colOff>38100</xdr:colOff>
      <xdr:row>98</xdr:row>
      <xdr:rowOff>134858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3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125985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2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136042</xdr:rowOff>
    </xdr:from>
    <xdr:to>
      <xdr:col>55</xdr:col>
      <xdr:colOff>0</xdr:colOff>
      <xdr:row>38</xdr:row>
      <xdr:rowOff>136728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51142"/>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130979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03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136042</xdr:rowOff>
    </xdr:from>
    <xdr:to>
      <xdr:col>50</xdr:col>
      <xdr:colOff>114300</xdr:colOff>
      <xdr:row>38</xdr:row>
      <xdr:rowOff>136728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51142"/>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66667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38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133985</xdr:rowOff>
    </xdr:from>
    <xdr:to>
      <xdr:col>45</xdr:col>
      <xdr:colOff>177800</xdr:colOff>
      <xdr:row>38</xdr:row>
      <xdr:rowOff>136042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49085"/>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62095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131242</xdr:rowOff>
    </xdr:from>
    <xdr:to>
      <xdr:col>41</xdr:col>
      <xdr:colOff>50800</xdr:colOff>
      <xdr:row>38</xdr:row>
      <xdr:rowOff>133985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46342"/>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35806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12548</xdr:rowOff>
    </xdr:from>
    <xdr:to>
      <xdr:col>36</xdr:col>
      <xdr:colOff>165100</xdr:colOff>
      <xdr:row>37</xdr:row>
      <xdr:rowOff>114148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130675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13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85242</xdr:rowOff>
    </xdr:from>
    <xdr:to>
      <xdr:col>55</xdr:col>
      <xdr:colOff>50800</xdr:colOff>
      <xdr:row>39</xdr:row>
      <xdr:rowOff>15392</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169</xdr:rowOff>
    </xdr:from>
    <xdr:ext cx="313932"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15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85928</xdr:rowOff>
    </xdr:from>
    <xdr:to>
      <xdr:col>50</xdr:col>
      <xdr:colOff>165100</xdr:colOff>
      <xdr:row>39</xdr:row>
      <xdr:rowOff>16078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7205</xdr:rowOff>
    </xdr:from>
    <xdr:ext cx="313932"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82333" y="6693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85242</xdr:rowOff>
    </xdr:from>
    <xdr:to>
      <xdr:col>46</xdr:col>
      <xdr:colOff>38100</xdr:colOff>
      <xdr:row>39</xdr:row>
      <xdr:rowOff>15392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6519</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93333" y="6693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83185</xdr:rowOff>
    </xdr:from>
    <xdr:to>
      <xdr:col>41</xdr:col>
      <xdr:colOff>101600</xdr:colOff>
      <xdr:row>39</xdr:row>
      <xdr:rowOff>13335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4462</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04333" y="6691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80442</xdr:rowOff>
    </xdr:from>
    <xdr:to>
      <xdr:col>36</xdr:col>
      <xdr:colOff>165100</xdr:colOff>
      <xdr:row>39</xdr:row>
      <xdr:rowOff>10592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9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1719</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15333" y="6688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124441</xdr:rowOff>
    </xdr:from>
    <xdr:to>
      <xdr:col>55</xdr:col>
      <xdr:colOff>0</xdr:colOff>
      <xdr:row>58</xdr:row>
      <xdr:rowOff>150406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068541"/>
          <a:ext cx="838200" cy="2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140599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57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147320</xdr:rowOff>
    </xdr:from>
    <xdr:to>
      <xdr:col>50</xdr:col>
      <xdr:colOff>114300</xdr:colOff>
      <xdr:row>58</xdr:row>
      <xdr:rowOff>150406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91420"/>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52417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48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147320</xdr:rowOff>
    </xdr:from>
    <xdr:to>
      <xdr:col>45</xdr:col>
      <xdr:colOff>177800</xdr:colOff>
      <xdr:row>58</xdr:row>
      <xdr:rowOff>157245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10091420"/>
          <a:ext cx="8890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79049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145834</xdr:rowOff>
    </xdr:from>
    <xdr:to>
      <xdr:col>41</xdr:col>
      <xdr:colOff>50800</xdr:colOff>
      <xdr:row>58</xdr:row>
      <xdr:rowOff>157245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89934"/>
          <a:ext cx="889000" cy="1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84764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73641</xdr:rowOff>
    </xdr:from>
    <xdr:to>
      <xdr:col>55</xdr:col>
      <xdr:colOff>50800</xdr:colOff>
      <xdr:row>59</xdr:row>
      <xdr:rowOff>3791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1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160018</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3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99606</xdr:rowOff>
    </xdr:from>
    <xdr:to>
      <xdr:col>50</xdr:col>
      <xdr:colOff>165100</xdr:colOff>
      <xdr:row>59</xdr:row>
      <xdr:rowOff>29756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4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20883</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13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96520</xdr:rowOff>
    </xdr:from>
    <xdr:to>
      <xdr:col>46</xdr:col>
      <xdr:colOff>38100</xdr:colOff>
      <xdr:row>59</xdr:row>
      <xdr:rowOff>26670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17797</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106445</xdr:rowOff>
    </xdr:from>
    <xdr:to>
      <xdr:col>41</xdr:col>
      <xdr:colOff>101600</xdr:colOff>
      <xdr:row>59</xdr:row>
      <xdr:rowOff>36595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5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27722</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14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95034</xdr:rowOff>
    </xdr:from>
    <xdr:to>
      <xdr:col>36</xdr:col>
      <xdr:colOff>165100</xdr:colOff>
      <xdr:row>59</xdr:row>
      <xdr:rowOff>25184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3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16311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1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151636</xdr:rowOff>
    </xdr:from>
    <xdr:to>
      <xdr:col>55</xdr:col>
      <xdr:colOff>0</xdr:colOff>
      <xdr:row>78</xdr:row>
      <xdr:rowOff>168080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524736"/>
          <a:ext cx="838200" cy="1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131601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6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120400</xdr:rowOff>
    </xdr:from>
    <xdr:to>
      <xdr:col>50</xdr:col>
      <xdr:colOff>114300</xdr:colOff>
      <xdr:row>78</xdr:row>
      <xdr:rowOff>168080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93500"/>
          <a:ext cx="889000" cy="4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168769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2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119338</xdr:rowOff>
    </xdr:from>
    <xdr:to>
      <xdr:col>45</xdr:col>
      <xdr:colOff>177800</xdr:colOff>
      <xdr:row>78</xdr:row>
      <xdr:rowOff>120400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492438"/>
          <a:ext cx="8890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106818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39867</xdr:rowOff>
    </xdr:from>
    <xdr:to>
      <xdr:col>41</xdr:col>
      <xdr:colOff>50800</xdr:colOff>
      <xdr:row>78</xdr:row>
      <xdr:rowOff>119338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412967"/>
          <a:ext cx="889000" cy="7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148832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0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17463</xdr:rowOff>
    </xdr:from>
    <xdr:to>
      <xdr:col>36</xdr:col>
      <xdr:colOff>165100</xdr:colOff>
      <xdr:row>77</xdr:row>
      <xdr:rowOff>119063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135590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99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100836</xdr:rowOff>
    </xdr:from>
    <xdr:to>
      <xdr:col>55</xdr:col>
      <xdr:colOff>50800</xdr:colOff>
      <xdr:row>79</xdr:row>
      <xdr:rowOff>30986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7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15763</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8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117280</xdr:rowOff>
    </xdr:from>
    <xdr:to>
      <xdr:col>50</xdr:col>
      <xdr:colOff>165100</xdr:colOff>
      <xdr:row>79</xdr:row>
      <xdr:rowOff>47430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9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38557</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8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69600</xdr:rowOff>
    </xdr:from>
    <xdr:to>
      <xdr:col>46</xdr:col>
      <xdr:colOff>38100</xdr:colOff>
      <xdr:row>78</xdr:row>
      <xdr:rowOff>171200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4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162327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53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68538</xdr:rowOff>
    </xdr:from>
    <xdr:to>
      <xdr:col>41</xdr:col>
      <xdr:colOff>101600</xdr:colOff>
      <xdr:row>78</xdr:row>
      <xdr:rowOff>170138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4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161265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3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160517</xdr:rowOff>
    </xdr:from>
    <xdr:to>
      <xdr:col>36</xdr:col>
      <xdr:colOff>165100</xdr:colOff>
      <xdr:row>78</xdr:row>
      <xdr:rowOff>90667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6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81794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5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132415</xdr:rowOff>
    </xdr:from>
    <xdr:to>
      <xdr:col>55</xdr:col>
      <xdr:colOff>0</xdr:colOff>
      <xdr:row>98</xdr:row>
      <xdr:rowOff>10778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63065"/>
          <a:ext cx="838200" cy="4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56036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3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167956</xdr:rowOff>
    </xdr:from>
    <xdr:to>
      <xdr:col>50</xdr:col>
      <xdr:colOff>114300</xdr:colOff>
      <xdr:row>98</xdr:row>
      <xdr:rowOff>10778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98606"/>
          <a:ext cx="889000" cy="1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7710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167956</xdr:rowOff>
    </xdr:from>
    <xdr:to>
      <xdr:col>45</xdr:col>
      <xdr:colOff>177800</xdr:colOff>
      <xdr:row>98</xdr:row>
      <xdr:rowOff>6114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98606"/>
          <a:ext cx="889000" cy="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25961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133810</xdr:rowOff>
    </xdr:from>
    <xdr:to>
      <xdr:col>41</xdr:col>
      <xdr:colOff>50800</xdr:colOff>
      <xdr:row>98</xdr:row>
      <xdr:rowOff>6114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64460"/>
          <a:ext cx="889000" cy="4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46237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45162</xdr:rowOff>
    </xdr:from>
    <xdr:to>
      <xdr:col>36</xdr:col>
      <xdr:colOff>165100</xdr:colOff>
      <xdr:row>96</xdr:row>
      <xdr:rowOff>146762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0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163289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7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81615</xdr:rowOff>
    </xdr:from>
    <xdr:to>
      <xdr:col>55</xdr:col>
      <xdr:colOff>50800</xdr:colOff>
      <xdr:row>98</xdr:row>
      <xdr:rowOff>11765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1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167992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2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131428</xdr:rowOff>
    </xdr:from>
    <xdr:to>
      <xdr:col>50</xdr:col>
      <xdr:colOff>165100</xdr:colOff>
      <xdr:row>98</xdr:row>
      <xdr:rowOff>61578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6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52705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5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117156</xdr:rowOff>
    </xdr:from>
    <xdr:to>
      <xdr:col>46</xdr:col>
      <xdr:colOff>38100</xdr:colOff>
      <xdr:row>98</xdr:row>
      <xdr:rowOff>47306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4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38433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4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126764</xdr:rowOff>
    </xdr:from>
    <xdr:to>
      <xdr:col>41</xdr:col>
      <xdr:colOff>101600</xdr:colOff>
      <xdr:row>98</xdr:row>
      <xdr:rowOff>56914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48041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5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83010</xdr:rowOff>
    </xdr:from>
    <xdr:to>
      <xdr:col>36</xdr:col>
      <xdr:colOff>165100</xdr:colOff>
      <xdr:row>98</xdr:row>
      <xdr:rowOff>13160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4287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0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126593</xdr:rowOff>
    </xdr:from>
    <xdr:to>
      <xdr:col>85</xdr:col>
      <xdr:colOff>127000</xdr:colOff>
      <xdr:row>37</xdr:row>
      <xdr:rowOff>148844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470243"/>
          <a:ext cx="838200" cy="2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51674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52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126593</xdr:rowOff>
    </xdr:from>
    <xdr:to>
      <xdr:col>81</xdr:col>
      <xdr:colOff>50800</xdr:colOff>
      <xdr:row>38</xdr:row>
      <xdr:rowOff>10217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70243"/>
          <a:ext cx="889000" cy="5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156906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9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161341</xdr:rowOff>
    </xdr:from>
    <xdr:to>
      <xdr:col>76</xdr:col>
      <xdr:colOff>114300</xdr:colOff>
      <xdr:row>38</xdr:row>
      <xdr:rowOff>10217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504991"/>
          <a:ext cx="889000" cy="2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161341</xdr:rowOff>
    </xdr:from>
    <xdr:to>
      <xdr:col>71</xdr:col>
      <xdr:colOff>177800</xdr:colOff>
      <xdr:row>38</xdr:row>
      <xdr:rowOff>997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504991"/>
          <a:ext cx="889000" cy="1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82671</xdr:rowOff>
    </xdr:from>
    <xdr:to>
      <xdr:col>67</xdr:col>
      <xdr:colOff>101600</xdr:colOff>
      <xdr:row>37</xdr:row>
      <xdr:rowOff>12821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5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29348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3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98044</xdr:rowOff>
    </xdr:from>
    <xdr:to>
      <xdr:col>85</xdr:col>
      <xdr:colOff>177800</xdr:colOff>
      <xdr:row>38</xdr:row>
      <xdr:rowOff>28194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12971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5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75793</xdr:rowOff>
    </xdr:from>
    <xdr:to>
      <xdr:col>81</xdr:col>
      <xdr:colOff>101600</xdr:colOff>
      <xdr:row>38</xdr:row>
      <xdr:rowOff>5944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194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168521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1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130867</xdr:rowOff>
    </xdr:from>
    <xdr:to>
      <xdr:col>76</xdr:col>
      <xdr:colOff>165100</xdr:colOff>
      <xdr:row>38</xdr:row>
      <xdr:rowOff>61017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7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52144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6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110541</xdr:rowOff>
    </xdr:from>
    <xdr:to>
      <xdr:col>72</xdr:col>
      <xdr:colOff>38100</xdr:colOff>
      <xdr:row>38</xdr:row>
      <xdr:rowOff>40691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5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31818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121647</xdr:rowOff>
    </xdr:from>
    <xdr:to>
      <xdr:col>67</xdr:col>
      <xdr:colOff>101600</xdr:colOff>
      <xdr:row>38</xdr:row>
      <xdr:rowOff>51797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6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42924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5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72644</xdr:rowOff>
    </xdr:from>
    <xdr:to>
      <xdr:col>85</xdr:col>
      <xdr:colOff>127000</xdr:colOff>
      <xdr:row>57</xdr:row>
      <xdr:rowOff>81651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845294"/>
          <a:ext cx="8382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143895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30376</xdr:rowOff>
    </xdr:from>
    <xdr:to>
      <xdr:col>81</xdr:col>
      <xdr:colOff>50800</xdr:colOff>
      <xdr:row>57</xdr:row>
      <xdr:rowOff>72644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803026"/>
          <a:ext cx="889000" cy="4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154662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121115</xdr:rowOff>
    </xdr:from>
    <xdr:to>
      <xdr:col>76</xdr:col>
      <xdr:colOff>114300</xdr:colOff>
      <xdr:row>57</xdr:row>
      <xdr:rowOff>30376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722315"/>
          <a:ext cx="889000" cy="8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121638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121115</xdr:rowOff>
    </xdr:from>
    <xdr:to>
      <xdr:col>71</xdr:col>
      <xdr:colOff>177800</xdr:colOff>
      <xdr:row>56</xdr:row>
      <xdr:rowOff>137048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722315"/>
          <a:ext cx="889000" cy="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36992</xdr:rowOff>
    </xdr:from>
    <xdr:to>
      <xdr:col>67</xdr:col>
      <xdr:colOff>101600</xdr:colOff>
      <xdr:row>56</xdr:row>
      <xdr:rowOff>138592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3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155119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1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30851</xdr:rowOff>
    </xdr:from>
    <xdr:to>
      <xdr:col>85</xdr:col>
      <xdr:colOff>177800</xdr:colOff>
      <xdr:row>57</xdr:row>
      <xdr:rowOff>132451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0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117228</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1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21844</xdr:rowOff>
    </xdr:from>
    <xdr:to>
      <xdr:col>81</xdr:col>
      <xdr:colOff>101600</xdr:colOff>
      <xdr:row>57</xdr:row>
      <xdr:rowOff>123444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9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114571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88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151026</xdr:rowOff>
    </xdr:from>
    <xdr:to>
      <xdr:col>76</xdr:col>
      <xdr:colOff>165100</xdr:colOff>
      <xdr:row>57</xdr:row>
      <xdr:rowOff>81176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5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72303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4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70315</xdr:rowOff>
    </xdr:from>
    <xdr:to>
      <xdr:col>72</xdr:col>
      <xdr:colOff>38100</xdr:colOff>
      <xdr:row>57</xdr:row>
      <xdr:rowOff>465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6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163042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76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86248</xdr:rowOff>
    </xdr:from>
    <xdr:to>
      <xdr:col>67</xdr:col>
      <xdr:colOff>101600</xdr:colOff>
      <xdr:row>57</xdr:row>
      <xdr:rowOff>16398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68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7525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78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167625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9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115450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4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112880</xdr:rowOff>
    </xdr:from>
    <xdr:to>
      <xdr:col>67</xdr:col>
      <xdr:colOff>101600</xdr:colOff>
      <xdr:row>78</xdr:row>
      <xdr:rowOff>43030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1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59557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08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99237</xdr:rowOff>
    </xdr:from>
    <xdr:to>
      <xdr:col>85</xdr:col>
      <xdr:colOff>127000</xdr:colOff>
      <xdr:row>99</xdr:row>
      <xdr:rowOff>107620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7072787"/>
          <a:ext cx="8382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132542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2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99237</xdr:rowOff>
    </xdr:from>
    <xdr:to>
      <xdr:col>81</xdr:col>
      <xdr:colOff>50800</xdr:colOff>
      <xdr:row>99</xdr:row>
      <xdr:rowOff>114402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7072787"/>
          <a:ext cx="889000" cy="1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47986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108369</xdr:rowOff>
    </xdr:from>
    <xdr:to>
      <xdr:col>76</xdr:col>
      <xdr:colOff>114300</xdr:colOff>
      <xdr:row>99</xdr:row>
      <xdr:rowOff>114402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708191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84687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108369</xdr:rowOff>
    </xdr:from>
    <xdr:to>
      <xdr:col>71</xdr:col>
      <xdr:colOff>177800</xdr:colOff>
      <xdr:row>99</xdr:row>
      <xdr:rowOff>109779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7081919"/>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96614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20777</xdr:rowOff>
    </xdr:from>
    <xdr:to>
      <xdr:col>67</xdr:col>
      <xdr:colOff>101600</xdr:colOff>
      <xdr:row>97</xdr:row>
      <xdr:rowOff>122377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5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138904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4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56820</xdr:rowOff>
    </xdr:from>
    <xdr:to>
      <xdr:col>85</xdr:col>
      <xdr:colOff>177800</xdr:colOff>
      <xdr:row>99</xdr:row>
      <xdr:rowOff>158420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703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143197</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94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48437</xdr:rowOff>
    </xdr:from>
    <xdr:to>
      <xdr:col>81</xdr:col>
      <xdr:colOff>101600</xdr:colOff>
      <xdr:row>99</xdr:row>
      <xdr:rowOff>150037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702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141164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711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63602</xdr:rowOff>
    </xdr:from>
    <xdr:to>
      <xdr:col>76</xdr:col>
      <xdr:colOff>165100</xdr:colOff>
      <xdr:row>99</xdr:row>
      <xdr:rowOff>165202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703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156329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712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57569</xdr:rowOff>
    </xdr:from>
    <xdr:to>
      <xdr:col>72</xdr:col>
      <xdr:colOff>38100</xdr:colOff>
      <xdr:row>99</xdr:row>
      <xdr:rowOff>159169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703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150296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712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58979</xdr:rowOff>
    </xdr:from>
    <xdr:to>
      <xdr:col>67</xdr:col>
      <xdr:colOff>101600</xdr:colOff>
      <xdr:row>99</xdr:row>
      <xdr:rowOff>160579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703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151706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712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144434</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34</xdr:row>
      <xdr:rowOff>160763</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128815</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643915"/>
          <a:ext cx="1269" cy="14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75491</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419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128815</xdr:rowOff>
    </xdr:from>
    <xdr:to>
      <xdr:col>116</xdr:col>
      <xdr:colOff>152400</xdr:colOff>
      <xdr:row>38</xdr:row>
      <xdr:rowOff>128815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4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75293</xdr:rowOff>
    </xdr:from>
    <xdr:to>
      <xdr:col>112</xdr:col>
      <xdr:colOff>38100</xdr:colOff>
      <xdr:row>38</xdr:row>
      <xdr:rowOff>5443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41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21970</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194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116114</xdr:rowOff>
    </xdr:from>
    <xdr:to>
      <xdr:col>107</xdr:col>
      <xdr:colOff>101600</xdr:colOff>
      <xdr:row>37</xdr:row>
      <xdr:rowOff>46264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62791</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063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146050</xdr:rowOff>
    </xdr:from>
    <xdr:to>
      <xdr:col>102</xdr:col>
      <xdr:colOff>165100</xdr:colOff>
      <xdr:row>36</xdr:row>
      <xdr:rowOff>76200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92727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4536</xdr:rowOff>
    </xdr:from>
    <xdr:to>
      <xdr:col>98</xdr:col>
      <xdr:colOff>38100</xdr:colOff>
      <xdr:row>31</xdr:row>
      <xdr:rowOff>106136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3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122663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509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・総務費は住民一人当たり</a:t>
          </a:r>
          <a:r>
            <a:rPr kumimoji="1" lang="en-US" altLang="ja-JP" sz="1200">
              <a:latin typeface="ＭＳ Ｐゴシック" panose="020B0600070205080204" pitchFamily="50" charset="-128"/>
              <a:ea typeface="ＭＳ Ｐゴシック" panose="020B0600070205080204" pitchFamily="50" charset="-128"/>
            </a:rPr>
            <a:t>43,310</a:t>
          </a:r>
          <a:r>
            <a:rPr kumimoji="1" lang="ja-JP" altLang="en-US" sz="1200">
              <a:latin typeface="ＭＳ Ｐゴシック" panose="020B0600070205080204" pitchFamily="50" charset="-128"/>
              <a:ea typeface="ＭＳ Ｐゴシック" panose="020B0600070205080204" pitchFamily="50" charset="-128"/>
            </a:rPr>
            <a:t>円となっている。また、類似団体平均、全国平均より一人当たりのコストが低い状況となっており、前年度決算と比較すると</a:t>
          </a:r>
          <a:r>
            <a:rPr kumimoji="1" lang="en-US" altLang="ja-JP" sz="1200">
              <a:latin typeface="ＭＳ Ｐゴシック" panose="020B0600070205080204" pitchFamily="50" charset="-128"/>
              <a:ea typeface="ＭＳ Ｐゴシック" panose="020B0600070205080204" pitchFamily="50" charset="-128"/>
            </a:rPr>
            <a:t>3.6</a:t>
          </a:r>
          <a:r>
            <a:rPr kumimoji="1" lang="ja-JP" altLang="en-US" sz="1200">
              <a:latin typeface="ＭＳ Ｐゴシック" panose="020B0600070205080204" pitchFamily="50" charset="-128"/>
              <a:ea typeface="ＭＳ Ｐゴシック" panose="020B0600070205080204" pitchFamily="50" charset="-128"/>
            </a:rPr>
            <a:t>％減となっている。</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これは、減債基金積立金の減等によるものである。</a:t>
          </a:r>
        </a:p>
        <a:p>
          <a:r>
            <a:rPr kumimoji="1" lang="ja-JP" altLang="en-US" sz="1200">
              <a:latin typeface="ＭＳ Ｐゴシック" panose="020B0600070205080204" pitchFamily="50" charset="-128"/>
              <a:ea typeface="ＭＳ Ｐゴシック" panose="020B0600070205080204" pitchFamily="50" charset="-128"/>
            </a:rPr>
            <a:t>・民生費は住民一人当たり</a:t>
          </a:r>
          <a:r>
            <a:rPr kumimoji="1" lang="en-US" altLang="ja-JP" sz="1200">
              <a:latin typeface="ＭＳ Ｐゴシック" panose="020B0600070205080204" pitchFamily="50" charset="-128"/>
              <a:ea typeface="ＭＳ Ｐゴシック" panose="020B0600070205080204" pitchFamily="50" charset="-128"/>
            </a:rPr>
            <a:t>179,151</a:t>
          </a:r>
          <a:r>
            <a:rPr kumimoji="1" lang="ja-JP" altLang="en-US" sz="1200">
              <a:latin typeface="ＭＳ Ｐゴシック" panose="020B0600070205080204" pitchFamily="50" charset="-128"/>
              <a:ea typeface="ＭＳ Ｐゴシック" panose="020B0600070205080204" pitchFamily="50" charset="-128"/>
            </a:rPr>
            <a:t>円となっており、類似団体平均、全国平均、県平均いずれと比較しても低い状況となっているが、前年度決算と比較しても</a:t>
          </a:r>
          <a:r>
            <a:rPr kumimoji="1" lang="en-US" altLang="ja-JP" sz="1200">
              <a:latin typeface="ＭＳ Ｐゴシック" panose="020B0600070205080204" pitchFamily="50" charset="-128"/>
              <a:ea typeface="ＭＳ Ｐゴシック" panose="020B0600070205080204" pitchFamily="50" charset="-128"/>
            </a:rPr>
            <a:t>6.6</a:t>
          </a:r>
          <a:r>
            <a:rPr kumimoji="1" lang="ja-JP" altLang="en-US" sz="1200">
              <a:latin typeface="ＭＳ Ｐゴシック" panose="020B0600070205080204" pitchFamily="50" charset="-128"/>
              <a:ea typeface="ＭＳ Ｐゴシック" panose="020B0600070205080204" pitchFamily="50" charset="-128"/>
            </a:rPr>
            <a:t>％増となっている</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。これは、定額減税補足給付金や障害者自立支援給付費の増等によるものである。</a:t>
          </a:r>
        </a:p>
        <a:p>
          <a:r>
            <a:rPr kumimoji="1" lang="ja-JP" altLang="en-US" sz="1200">
              <a:latin typeface="ＭＳ Ｐゴシック" panose="020B0600070205080204" pitchFamily="50" charset="-128"/>
              <a:ea typeface="ＭＳ Ｐゴシック" panose="020B0600070205080204" pitchFamily="50" charset="-128"/>
            </a:rPr>
            <a:t>・衛生費は住民一人当たり</a:t>
          </a:r>
          <a:r>
            <a:rPr kumimoji="1" lang="en-US" altLang="ja-JP" sz="1200">
              <a:latin typeface="ＭＳ Ｐゴシック" panose="020B0600070205080204" pitchFamily="50" charset="-128"/>
              <a:ea typeface="ＭＳ Ｐゴシック" panose="020B0600070205080204" pitchFamily="50" charset="-128"/>
            </a:rPr>
            <a:t>31,395</a:t>
          </a:r>
          <a:r>
            <a:rPr kumimoji="1" lang="ja-JP" altLang="en-US" sz="1200">
              <a:latin typeface="ＭＳ Ｐゴシック" panose="020B0600070205080204" pitchFamily="50" charset="-128"/>
              <a:ea typeface="ＭＳ Ｐゴシック" panose="020B0600070205080204" pitchFamily="50" charset="-128"/>
            </a:rPr>
            <a:t>円となっている。また、類似団体平均、全国平均、県平均いずれと比較しても低い状況となっており、前年度決算と比較すると</a:t>
          </a:r>
          <a:r>
            <a:rPr kumimoji="1" lang="en-US" altLang="ja-JP" sz="1200">
              <a:latin typeface="ＭＳ Ｐゴシック" panose="020B0600070205080204" pitchFamily="50" charset="-128"/>
              <a:ea typeface="ＭＳ Ｐゴシック" panose="020B0600070205080204" pitchFamily="50" charset="-128"/>
            </a:rPr>
            <a:t>16.3</a:t>
          </a:r>
          <a:r>
            <a:rPr kumimoji="1" lang="ja-JP" altLang="en-US" sz="1200">
              <a:latin typeface="ＭＳ Ｐゴシック" panose="020B0600070205080204" pitchFamily="50" charset="-128"/>
              <a:ea typeface="ＭＳ Ｐゴシック" panose="020B0600070205080204" pitchFamily="50" charset="-128"/>
            </a:rPr>
            <a:t>％減となっている</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。これは、上水道事業会計繰出金や新型ｺﾛﾅｳｲﾙｽﾜｸﾁﾝ接種事業ｺｰﾙｾﾝﾀｰ業務委託料の皆減等によるものである。</a:t>
          </a:r>
        </a:p>
        <a:p>
          <a:r>
            <a:rPr kumimoji="1" lang="ja-JP" altLang="en-US" sz="1200">
              <a:latin typeface="ＭＳ Ｐゴシック" panose="020B0600070205080204" pitchFamily="50" charset="-128"/>
              <a:ea typeface="ＭＳ Ｐゴシック" panose="020B0600070205080204" pitchFamily="50" charset="-128"/>
            </a:rPr>
            <a:t>・商工費は住民一人当たり</a:t>
          </a:r>
          <a:r>
            <a:rPr kumimoji="1" lang="en-US" altLang="ja-JP" sz="1200">
              <a:latin typeface="ＭＳ Ｐゴシック" panose="020B0600070205080204" pitchFamily="50" charset="-128"/>
              <a:ea typeface="ＭＳ Ｐゴシック" panose="020B0600070205080204" pitchFamily="50" charset="-128"/>
            </a:rPr>
            <a:t>7,269</a:t>
          </a:r>
          <a:r>
            <a:rPr kumimoji="1" lang="ja-JP" altLang="en-US" sz="1200">
              <a:latin typeface="ＭＳ Ｐゴシック" panose="020B0600070205080204" pitchFamily="50" charset="-128"/>
              <a:ea typeface="ＭＳ Ｐゴシック" panose="020B0600070205080204" pitchFamily="50" charset="-128"/>
            </a:rPr>
            <a:t>円となっている。また、類似団体平均、全国平均、県平均いずれと比較しても低い状況となっており、前年度決算と比較すると</a:t>
          </a:r>
          <a:r>
            <a:rPr kumimoji="1" lang="en-US" altLang="ja-JP" sz="1200">
              <a:latin typeface="ＭＳ Ｐゴシック" panose="020B0600070205080204" pitchFamily="50" charset="-128"/>
              <a:ea typeface="ＭＳ Ｐゴシック" panose="020B0600070205080204" pitchFamily="50" charset="-128"/>
            </a:rPr>
            <a:t>16.1</a:t>
          </a:r>
          <a:r>
            <a:rPr kumimoji="1" lang="ja-JP" altLang="en-US" sz="1200">
              <a:latin typeface="ＭＳ Ｐゴシック" panose="020B0600070205080204" pitchFamily="50" charset="-128"/>
              <a:ea typeface="ＭＳ Ｐゴシック" panose="020B0600070205080204" pitchFamily="50" charset="-128"/>
            </a:rPr>
            <a:t>％減となっている</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。これは、ｷｬｯｼｭﾚｽ決済ﾎﾟｲﾝﾄ還元事業費や桜まつり事業費の増等によるものである。</a:t>
          </a:r>
        </a:p>
        <a:p>
          <a:r>
            <a:rPr kumimoji="1" lang="ja-JP" altLang="en-US" sz="1200">
              <a:latin typeface="ＭＳ Ｐゴシック" panose="020B0600070205080204" pitchFamily="50" charset="-128"/>
              <a:ea typeface="ＭＳ Ｐゴシック" panose="020B0600070205080204" pitchFamily="50" charset="-128"/>
            </a:rPr>
            <a:t>・消防費は住民一人当たり</a:t>
          </a:r>
          <a:r>
            <a:rPr kumimoji="1" lang="en-US" altLang="ja-JP" sz="1200">
              <a:latin typeface="ＭＳ Ｐゴシック" panose="020B0600070205080204" pitchFamily="50" charset="-128"/>
              <a:ea typeface="ＭＳ Ｐゴシック" panose="020B0600070205080204" pitchFamily="50" charset="-128"/>
            </a:rPr>
            <a:t>12,520</a:t>
          </a:r>
          <a:r>
            <a:rPr kumimoji="1" lang="ja-JP" altLang="en-US" sz="1200">
              <a:latin typeface="ＭＳ Ｐゴシック" panose="020B0600070205080204" pitchFamily="50" charset="-128"/>
              <a:ea typeface="ＭＳ Ｐゴシック" panose="020B0600070205080204" pitchFamily="50" charset="-128"/>
            </a:rPr>
            <a:t>円となっており、類似団体平均、全国平均、県平均いずれと比較しても低い状況となっているが、前年度決算と比較すると</a:t>
          </a:r>
          <a:r>
            <a:rPr kumimoji="1" lang="en-US" altLang="ja-JP" sz="1200">
              <a:latin typeface="ＭＳ Ｐゴシック" panose="020B0600070205080204" pitchFamily="50" charset="-128"/>
              <a:ea typeface="ＭＳ Ｐゴシック" panose="020B0600070205080204" pitchFamily="50" charset="-128"/>
            </a:rPr>
            <a:t>8.5</a:t>
          </a:r>
          <a:r>
            <a:rPr kumimoji="1" lang="ja-JP" altLang="en-US" sz="1200">
              <a:latin typeface="ＭＳ Ｐゴシック" panose="020B0600070205080204" pitchFamily="50" charset="-128"/>
              <a:ea typeface="ＭＳ Ｐゴシック" panose="020B0600070205080204" pitchFamily="50" charset="-128"/>
            </a:rPr>
            <a:t>％減となって</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いる。これは、災害対応特殊水槽付消防ポンプ自動車購入事業の皆減や災害対応特殊はしご付消防自動車のオーバーホールなどの自動車修繕の減等によるものである。</a:t>
          </a:r>
        </a:p>
        <a:p>
          <a:r>
            <a:rPr kumimoji="1" lang="ja-JP" altLang="en-US" sz="1200">
              <a:latin typeface="ＭＳ Ｐゴシック" panose="020B0600070205080204" pitchFamily="50" charset="-128"/>
              <a:ea typeface="ＭＳ Ｐゴシック" panose="020B0600070205080204" pitchFamily="50" charset="-128"/>
            </a:rPr>
            <a:t>・教育費は住民一人当たり</a:t>
          </a:r>
          <a:r>
            <a:rPr kumimoji="1" lang="en-US" altLang="ja-JP" sz="1200">
              <a:latin typeface="ＭＳ Ｐゴシック" panose="020B0600070205080204" pitchFamily="50" charset="-128"/>
              <a:ea typeface="ＭＳ Ｐゴシック" panose="020B0600070205080204" pitchFamily="50" charset="-128"/>
            </a:rPr>
            <a:t>33,090</a:t>
          </a:r>
          <a:r>
            <a:rPr kumimoji="1" lang="ja-JP" altLang="en-US" sz="1200">
              <a:latin typeface="ＭＳ Ｐゴシック" panose="020B0600070205080204" pitchFamily="50" charset="-128"/>
              <a:ea typeface="ＭＳ Ｐゴシック" panose="020B0600070205080204" pitchFamily="50" charset="-128"/>
            </a:rPr>
            <a:t>円となっている。また、類似団体平均、全国平均、県平均いずれと比較しても低い状況となっており、前年度決算と比較しても</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％減となって</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いる。これは、岩倉東小学校南館屋上防水等改修工事や学校給食費負担金の皆減等によるものである。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愛知県岩倉市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財政調整基金については、ごみ処理施設整備により、今後公債費や施設保守費分の増加が見込まれる小牧岩倉衛生組合負担金への対応として毎年</a:t>
          </a:r>
          <a:r>
            <a:rPr kumimoji="1" lang="en-US" altLang="ja-JP" sz="1200">
              <a:latin typeface="ＭＳ ゴシック" pitchFamily="49" charset="-128"/>
              <a:ea typeface="ＭＳ ゴシック" pitchFamily="49" charset="-128"/>
            </a:rPr>
            <a:t>5,000</a:t>
          </a:r>
          <a:r>
            <a:rPr kumimoji="1" lang="ja-JP" altLang="en-US" sz="1200">
              <a:latin typeface="ＭＳ ゴシック" pitchFamily="49" charset="-128"/>
              <a:ea typeface="ＭＳ ゴシック" pitchFamily="49" charset="-128"/>
            </a:rPr>
            <a:t>万円を取崩しているが、令和６年度は、年度末決算状況を考慮し、１億</a:t>
          </a:r>
          <a:r>
            <a:rPr kumimoji="1" lang="en-US" altLang="ja-JP" sz="1200">
              <a:latin typeface="ＭＳ ゴシック" pitchFamily="49" charset="-128"/>
              <a:ea typeface="ＭＳ ゴシック" pitchFamily="49" charset="-128"/>
            </a:rPr>
            <a:t>9,000</a:t>
          </a:r>
          <a:r>
            <a:rPr kumimoji="1" lang="ja-JP" altLang="en-US" sz="1200">
              <a:latin typeface="ＭＳ ゴシック" pitchFamily="49" charset="-128"/>
              <a:ea typeface="ＭＳ ゴシック" pitchFamily="49" charset="-128"/>
            </a:rPr>
            <a:t>万円取り崩すとともに、３億円を積み立てた。基金残高は</a:t>
          </a:r>
          <a:r>
            <a:rPr kumimoji="1" lang="en-US" altLang="ja-JP" sz="1200">
              <a:latin typeface="ＭＳ ゴシック" pitchFamily="49" charset="-128"/>
              <a:ea typeface="ＭＳ ゴシック" pitchFamily="49" charset="-128"/>
            </a:rPr>
            <a:t>15</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7,336</a:t>
          </a:r>
          <a:r>
            <a:rPr kumimoji="1" lang="ja-JP" altLang="en-US" sz="1200">
              <a:latin typeface="ＭＳ ゴシック" pitchFamily="49" charset="-128"/>
              <a:ea typeface="ＭＳ ゴシック" pitchFamily="49" charset="-128"/>
            </a:rPr>
            <a:t>万８千円となり、前年度比</a:t>
          </a:r>
          <a:r>
            <a:rPr kumimoji="1" lang="en-US" altLang="ja-JP" sz="1200">
              <a:latin typeface="ＭＳ ゴシック" pitchFamily="49" charset="-128"/>
              <a:ea typeface="ＭＳ ゴシック" pitchFamily="49" charset="-128"/>
            </a:rPr>
            <a:t>0.64</a:t>
          </a:r>
          <a:r>
            <a:rPr kumimoji="1" lang="ja-JP" altLang="en-US" sz="1200">
              <a:latin typeface="ＭＳ ゴシック" pitchFamily="49" charset="-128"/>
              <a:ea typeface="ＭＳ ゴシック" pitchFamily="49" charset="-128"/>
            </a:rPr>
            <a:t>ポイント増加した。</a:t>
          </a:r>
        </a:p>
        <a:p>
          <a:r>
            <a:rPr kumimoji="1" lang="ja-JP" altLang="en-US" sz="1200">
              <a:latin typeface="ＭＳ ゴシック" pitchFamily="49" charset="-128"/>
              <a:ea typeface="ＭＳ ゴシック" pitchFamily="49" charset="-128"/>
            </a:rPr>
            <a:t>　実質収支については、</a:t>
          </a:r>
          <a:r>
            <a:rPr kumimoji="1" lang="ja-JP" altLang="en-US" sz="1200">
              <a:solidFill>
                <a:sysClr val="windowText" lastClr="000000"/>
              </a:solidFill>
              <a:latin typeface="ＭＳ ゴシック" pitchFamily="49" charset="-128"/>
              <a:ea typeface="ＭＳ ゴシック" pitchFamily="49" charset="-128"/>
            </a:rPr>
            <a:t>分子を構成する実質収支が減となったことに加え、分母を構成する標準財政規模が増と</a:t>
          </a:r>
          <a:r>
            <a:rPr kumimoji="1" lang="ja-JP" altLang="en-US" sz="1200">
              <a:latin typeface="ＭＳ ゴシック" pitchFamily="49" charset="-128"/>
              <a:ea typeface="ＭＳ ゴシック" pitchFamily="49" charset="-128"/>
            </a:rPr>
            <a:t>なったことにより、前年度比</a:t>
          </a:r>
          <a:r>
            <a:rPr kumimoji="1" lang="en-US" altLang="ja-JP" sz="1200">
              <a:latin typeface="ＭＳ ゴシック" pitchFamily="49" charset="-128"/>
              <a:ea typeface="ＭＳ ゴシック" pitchFamily="49" charset="-128"/>
            </a:rPr>
            <a:t>0.34</a:t>
          </a:r>
          <a:r>
            <a:rPr kumimoji="1" lang="ja-JP" altLang="en-US" sz="1200">
              <a:latin typeface="ＭＳ ゴシック" pitchFamily="49" charset="-128"/>
              <a:ea typeface="ＭＳ ゴシック" pitchFamily="49" charset="-128"/>
            </a:rPr>
            <a:t>ポイント減少した。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愛知県岩倉市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年度以降、土地取得特別会計を除いたすべての会計で黒字で推移しており、健全な財政運営がなされている。特に一般会計においては５％を超える黒字で推移している。</a:t>
          </a:r>
        </a:p>
        <a:p>
          <a:r>
            <a:rPr kumimoji="1" lang="ja-JP" altLang="en-US" sz="1400">
              <a:latin typeface="ＭＳ ゴシック" pitchFamily="49" charset="-128"/>
              <a:ea typeface="ＭＳ ゴシック" pitchFamily="49" charset="-128"/>
            </a:rPr>
            <a:t>　令和６年度は公共下水道事業会計、後期高齢者医療特別会計で黒字比率が微増したものの、一般会計、上水道事業会計、介護保険特別会計、国民健康保険特別会計で黒字比率が減少した。</a:t>
          </a:r>
        </a:p>
        <a:p>
          <a:r>
            <a:rPr kumimoji="1" lang="ja-JP" altLang="en-US" sz="1400">
              <a:latin typeface="ＭＳ ゴシック" pitchFamily="49" charset="-128"/>
              <a:ea typeface="ＭＳ ゴシック" pitchFamily="49" charset="-128"/>
            </a:rPr>
            <a:t>　全体では、前年度比</a:t>
          </a:r>
          <a:r>
            <a:rPr kumimoji="1" lang="en-US" altLang="ja-JP" sz="1400">
              <a:latin typeface="ＭＳ ゴシック" pitchFamily="49" charset="-128"/>
              <a:ea typeface="ＭＳ ゴシック" pitchFamily="49" charset="-128"/>
            </a:rPr>
            <a:t>1.82</a:t>
          </a:r>
          <a:r>
            <a:rPr kumimoji="1" lang="ja-JP" altLang="en-US" sz="1400">
              <a:latin typeface="ＭＳ ゴシック" pitchFamily="49" charset="-128"/>
              <a:ea typeface="ＭＳ ゴシック" pitchFamily="49" charset="-128"/>
            </a:rPr>
            <a:t>ポイント減となる</a:t>
          </a:r>
          <a:r>
            <a:rPr kumimoji="1" lang="en-US" altLang="ja-JP" sz="1400">
              <a:latin typeface="ＭＳ ゴシック" pitchFamily="49" charset="-128"/>
              <a:ea typeface="ＭＳ ゴシック" pitchFamily="49" charset="-128"/>
            </a:rPr>
            <a:t>13.12</a:t>
          </a:r>
          <a:r>
            <a:rPr kumimoji="1" lang="ja-JP" altLang="en-US" sz="1400">
              <a:latin typeface="ＭＳ ゴシック" pitchFamily="49" charset="-128"/>
              <a:ea typeface="ＭＳ ゴシック" pitchFamily="49" charset="-128"/>
            </a:rPr>
            <a:t>％の黒字となっている。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18844073</v>
      </c>
      <c r="BO4" s="371"/>
      <c r="BP4" s="371"/>
      <c r="BQ4" s="371"/>
      <c r="BR4" s="371"/>
      <c r="BS4" s="371"/>
      <c r="BT4" s="371"/>
      <c r="BU4" s="372"/>
      <c r="BV4" s="370">
        <v>18563367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5.8</v>
      </c>
      <c r="CU4" s="377"/>
      <c r="CV4" s="377"/>
      <c r="CW4" s="377"/>
      <c r="CX4" s="377"/>
      <c r="CY4" s="377"/>
      <c r="CZ4" s="377"/>
      <c r="DA4" s="378"/>
      <c r="DB4" s="376">
        <v>6.2</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18190654</v>
      </c>
      <c r="BO5" s="408"/>
      <c r="BP5" s="408"/>
      <c r="BQ5" s="408"/>
      <c r="BR5" s="408"/>
      <c r="BS5" s="408"/>
      <c r="BT5" s="408"/>
      <c r="BU5" s="409"/>
      <c r="BV5" s="407">
        <v>17776262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91.5</v>
      </c>
      <c r="CU5" s="405"/>
      <c r="CV5" s="405"/>
      <c r="CW5" s="405"/>
      <c r="CX5" s="405"/>
      <c r="CY5" s="405"/>
      <c r="CZ5" s="405"/>
      <c r="DA5" s="406"/>
      <c r="DB5" s="404">
        <v>91.6</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653419</v>
      </c>
      <c r="BO6" s="408"/>
      <c r="BP6" s="408"/>
      <c r="BQ6" s="408"/>
      <c r="BR6" s="408"/>
      <c r="BS6" s="408"/>
      <c r="BT6" s="408"/>
      <c r="BU6" s="409"/>
      <c r="BV6" s="407">
        <v>787105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v>
      </c>
      <c r="CU6" s="445"/>
      <c r="CV6" s="445"/>
      <c r="CW6" s="445"/>
      <c r="CX6" s="445"/>
      <c r="CY6" s="445"/>
      <c r="CZ6" s="445"/>
      <c r="DA6" s="446"/>
      <c r="DB6" s="444">
        <v>92.5</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24814</v>
      </c>
      <c r="BO7" s="408"/>
      <c r="BP7" s="408"/>
      <c r="BQ7" s="408"/>
      <c r="BR7" s="408"/>
      <c r="BS7" s="408"/>
      <c r="BT7" s="408"/>
      <c r="BU7" s="409"/>
      <c r="BV7" s="407">
        <v>140257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10827444</v>
      </c>
      <c r="CU7" s="408"/>
      <c r="CV7" s="408"/>
      <c r="CW7" s="408"/>
      <c r="CX7" s="408"/>
      <c r="CY7" s="408"/>
      <c r="CZ7" s="408"/>
      <c r="DA7" s="409"/>
      <c r="DB7" s="407">
        <v>10517173</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628605</v>
      </c>
      <c r="BO8" s="408"/>
      <c r="BP8" s="408"/>
      <c r="BQ8" s="408"/>
      <c r="BR8" s="408"/>
      <c r="BS8" s="408"/>
      <c r="BT8" s="408"/>
      <c r="BU8" s="409"/>
      <c r="BV8" s="407">
        <v>646848</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0.73</v>
      </c>
      <c r="CU8" s="448"/>
      <c r="CV8" s="448"/>
      <c r="CW8" s="448"/>
      <c r="CX8" s="448"/>
      <c r="CY8" s="448"/>
      <c r="CZ8" s="448"/>
      <c r="DA8" s="449"/>
      <c r="DB8" s="447">
        <v>0.74</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47983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-18243</v>
      </c>
      <c r="BO9" s="408"/>
      <c r="BP9" s="408"/>
      <c r="BQ9" s="408"/>
      <c r="BR9" s="408"/>
      <c r="BS9" s="408"/>
      <c r="BT9" s="408"/>
      <c r="BU9" s="409"/>
      <c r="BV9" s="407">
        <v>-232081</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8.6999999999999993</v>
      </c>
      <c r="CU9" s="405"/>
      <c r="CV9" s="405"/>
      <c r="CW9" s="405"/>
      <c r="CX9" s="405"/>
      <c r="CY9" s="405"/>
      <c r="CZ9" s="405"/>
      <c r="DA9" s="406"/>
      <c r="DB9" s="404">
        <v>9.1</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47562</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302185</v>
      </c>
      <c r="BO10" s="408"/>
      <c r="BP10" s="408"/>
      <c r="BQ10" s="408"/>
      <c r="BR10" s="408"/>
      <c r="BS10" s="408"/>
      <c r="BT10" s="408"/>
      <c r="BU10" s="409"/>
      <c r="BV10" s="407">
        <v>51688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47761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190000</v>
      </c>
      <c r="BO12" s="408"/>
      <c r="BP12" s="408"/>
      <c r="BQ12" s="408"/>
      <c r="BR12" s="408"/>
      <c r="BS12" s="408"/>
      <c r="BT12" s="408"/>
      <c r="BU12" s="409"/>
      <c r="BV12" s="407">
        <v>100000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44297</v>
      </c>
      <c r="S13" s="492"/>
      <c r="T13" s="492"/>
      <c r="U13" s="492"/>
      <c r="V13" s="493"/>
      <c r="W13" s="423" t="s">
        <v>131</v>
      </c>
      <c r="X13" s="424"/>
      <c r="Y13" s="424"/>
      <c r="Z13" s="424"/>
      <c r="AA13" s="424"/>
      <c r="AB13" s="414"/>
      <c r="AC13" s="458">
        <v>215</v>
      </c>
      <c r="AD13" s="459"/>
      <c r="AE13" s="459"/>
      <c r="AF13" s="459"/>
      <c r="AG13" s="501"/>
      <c r="AH13" s="458">
        <v>239</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93942</v>
      </c>
      <c r="BO13" s="408"/>
      <c r="BP13" s="408"/>
      <c r="BQ13" s="408"/>
      <c r="BR13" s="408"/>
      <c r="BS13" s="408"/>
      <c r="BT13" s="408"/>
      <c r="BU13" s="409"/>
      <c r="BV13" s="407">
        <v>-280393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4.2</v>
      </c>
      <c r="CU13" s="405"/>
      <c r="CV13" s="405"/>
      <c r="CW13" s="405"/>
      <c r="CX13" s="405"/>
      <c r="CY13" s="405"/>
      <c r="CZ13" s="405"/>
      <c r="DA13" s="406"/>
      <c r="DB13" s="404">
        <v>3.8</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47839</v>
      </c>
      <c r="S14" s="492"/>
      <c r="T14" s="492"/>
      <c r="U14" s="492"/>
      <c r="V14" s="493"/>
      <c r="W14" s="397"/>
      <c r="X14" s="398"/>
      <c r="Y14" s="398"/>
      <c r="Z14" s="398"/>
      <c r="AA14" s="398"/>
      <c r="AB14" s="387"/>
      <c r="AC14" s="494">
        <v>1</v>
      </c>
      <c r="AD14" s="495"/>
      <c r="AE14" s="495"/>
      <c r="AF14" s="495"/>
      <c r="AG14" s="496"/>
      <c r="AH14" s="494">
        <v>1.1000000000000001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6.4</v>
      </c>
      <c r="CU14" s="506"/>
      <c r="CV14" s="506"/>
      <c r="CW14" s="506"/>
      <c r="CX14" s="506"/>
      <c r="CY14" s="506"/>
      <c r="CZ14" s="506"/>
      <c r="DA14" s="507"/>
      <c r="DB14" s="505">
        <v>4</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44643</v>
      </c>
      <c r="S15" s="492"/>
      <c r="T15" s="492"/>
      <c r="U15" s="492"/>
      <c r="V15" s="493"/>
      <c r="W15" s="423" t="s">
        <v>137</v>
      </c>
      <c r="X15" s="424"/>
      <c r="Y15" s="424"/>
      <c r="Z15" s="424"/>
      <c r="AA15" s="424"/>
      <c r="AB15" s="414"/>
      <c r="AC15" s="458">
        <v>6345</v>
      </c>
      <c r="AD15" s="459"/>
      <c r="AE15" s="459"/>
      <c r="AF15" s="459"/>
      <c r="AG15" s="501"/>
      <c r="AH15" s="458">
        <v>6613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6459321</v>
      </c>
      <c r="BO15" s="371"/>
      <c r="BP15" s="371"/>
      <c r="BQ15" s="371"/>
      <c r="BR15" s="371"/>
      <c r="BS15" s="371"/>
      <c r="BT15" s="371"/>
      <c r="BU15" s="372"/>
      <c r="BV15" s="370">
        <v>6374862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29.6</v>
      </c>
      <c r="AD16" s="495"/>
      <c r="AE16" s="495"/>
      <c r="AF16" s="495"/>
      <c r="AG16" s="496"/>
      <c r="AH16" s="494">
        <v>30.9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9055666</v>
      </c>
      <c r="BO16" s="408"/>
      <c r="BP16" s="408"/>
      <c r="BQ16" s="408"/>
      <c r="BR16" s="408"/>
      <c r="BS16" s="408"/>
      <c r="BT16" s="408"/>
      <c r="BU16" s="409"/>
      <c r="BV16" s="407">
        <v>8715751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14891</v>
      </c>
      <c r="AD17" s="459"/>
      <c r="AE17" s="459"/>
      <c r="AF17" s="459"/>
      <c r="AG17" s="501"/>
      <c r="AH17" s="458">
        <v>14525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8175474</v>
      </c>
      <c r="BO17" s="408"/>
      <c r="BP17" s="408"/>
      <c r="BQ17" s="408"/>
      <c r="BR17" s="408"/>
      <c r="BS17" s="408"/>
      <c r="BT17" s="408"/>
      <c r="BU17" s="409"/>
      <c r="BV17" s="407">
        <v>8059729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10.47</v>
      </c>
      <c r="M18" s="531"/>
      <c r="N18" s="531"/>
      <c r="O18" s="531"/>
      <c r="P18" s="531"/>
      <c r="Q18" s="531"/>
      <c r="R18" s="532"/>
      <c r="S18" s="532"/>
      <c r="T18" s="532"/>
      <c r="U18" s="532"/>
      <c r="V18" s="533"/>
      <c r="W18" s="425"/>
      <c r="X18" s="426"/>
      <c r="Y18" s="426"/>
      <c r="Z18" s="426"/>
      <c r="AA18" s="426"/>
      <c r="AB18" s="417"/>
      <c r="AC18" s="534">
        <v>69.400000000000006</v>
      </c>
      <c r="AD18" s="535"/>
      <c r="AE18" s="535"/>
      <c r="AF18" s="535"/>
      <c r="AG18" s="536"/>
      <c r="AH18" s="534">
        <v>67.900000000000006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10378891</v>
      </c>
      <c r="BO18" s="408"/>
      <c r="BP18" s="408"/>
      <c r="BQ18" s="408"/>
      <c r="BR18" s="408"/>
      <c r="BS18" s="408"/>
      <c r="BT18" s="408"/>
      <c r="BU18" s="409"/>
      <c r="BV18" s="407">
        <v>9722852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4583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13785400</v>
      </c>
      <c r="BO19" s="408"/>
      <c r="BP19" s="408"/>
      <c r="BQ19" s="408"/>
      <c r="BR19" s="408"/>
      <c r="BS19" s="408"/>
      <c r="BT19" s="408"/>
      <c r="BU19" s="409"/>
      <c r="BV19" s="407">
        <v>13557374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21498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8954253</v>
      </c>
      <c r="BO22" s="371"/>
      <c r="BP22" s="371"/>
      <c r="BQ22" s="371"/>
      <c r="BR22" s="371"/>
      <c r="BS22" s="371"/>
      <c r="BT22" s="371"/>
      <c r="BU22" s="372"/>
      <c r="BV22" s="370">
        <v>9856028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7716980</v>
      </c>
      <c r="BO23" s="408"/>
      <c r="BP23" s="408"/>
      <c r="BQ23" s="408"/>
      <c r="BR23" s="408"/>
      <c r="BS23" s="408"/>
      <c r="BT23" s="408"/>
      <c r="BU23" s="409"/>
      <c r="BV23" s="407">
        <v>8420309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9890</v>
      </c>
      <c r="R24" s="459"/>
      <c r="S24" s="459"/>
      <c r="T24" s="459"/>
      <c r="U24" s="459"/>
      <c r="V24" s="501"/>
      <c r="W24" s="553"/>
      <c r="X24" s="554"/>
      <c r="Y24" s="555"/>
      <c r="Z24" s="457" t="s">
        <v>162</v>
      </c>
      <c r="AA24" s="437"/>
      <c r="AB24" s="437"/>
      <c r="AC24" s="437"/>
      <c r="AD24" s="437"/>
      <c r="AE24" s="437"/>
      <c r="AF24" s="437"/>
      <c r="AG24" s="438"/>
      <c r="AH24" s="458">
        <v>378</v>
      </c>
      <c r="AI24" s="459"/>
      <c r="AJ24" s="459"/>
      <c r="AK24" s="459"/>
      <c r="AL24" s="501"/>
      <c r="AM24" s="458">
        <v>1152144</v>
      </c>
      <c r="AN24" s="459"/>
      <c r="AO24" s="459"/>
      <c r="AP24" s="459"/>
      <c r="AQ24" s="459"/>
      <c r="AR24" s="501"/>
      <c r="AS24" s="458">
        <v>3048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2763683</v>
      </c>
      <c r="BO24" s="408"/>
      <c r="BP24" s="408"/>
      <c r="BQ24" s="408"/>
      <c r="BR24" s="408"/>
      <c r="BS24" s="408"/>
      <c r="BT24" s="408"/>
      <c r="BU24" s="409"/>
      <c r="BV24" s="407">
        <v>3036131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8160</v>
      </c>
      <c r="R25" s="459"/>
      <c r="S25" s="459"/>
      <c r="T25" s="459"/>
      <c r="U25" s="459"/>
      <c r="V25" s="501"/>
      <c r="W25" s="553"/>
      <c r="X25" s="554"/>
      <c r="Y25" s="555"/>
      <c r="Z25" s="457" t="s">
        <v>165</v>
      </c>
      <c r="AA25" s="437"/>
      <c r="AB25" s="437"/>
      <c r="AC25" s="437"/>
      <c r="AD25" s="437"/>
      <c r="AE25" s="437"/>
      <c r="AF25" s="437"/>
      <c r="AG25" s="438"/>
      <c r="AH25" s="458">
        <v>57</v>
      </c>
      <c r="AI25" s="459"/>
      <c r="AJ25" s="459"/>
      <c r="AK25" s="459"/>
      <c r="AL25" s="501"/>
      <c r="AM25" s="458">
        <v>168948</v>
      </c>
      <c r="AN25" s="459"/>
      <c r="AO25" s="459"/>
      <c r="AP25" s="459"/>
      <c r="AQ25" s="459"/>
      <c r="AR25" s="501"/>
      <c r="AS25" s="458">
        <v>2964</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3650658</v>
      </c>
      <c r="BO25" s="371"/>
      <c r="BP25" s="371"/>
      <c r="BQ25" s="371"/>
      <c r="BR25" s="371"/>
      <c r="BS25" s="371"/>
      <c r="BT25" s="371"/>
      <c r="BU25" s="372"/>
      <c r="BV25" s="370">
        <v>2425165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7160</v>
      </c>
      <c r="R26" s="459"/>
      <c r="S26" s="459"/>
      <c r="T26" s="459"/>
      <c r="U26" s="459"/>
      <c r="V26" s="501"/>
      <c r="W26" s="553"/>
      <c r="X26" s="554"/>
      <c r="Y26" s="555"/>
      <c r="Z26" s="457" t="s">
        <v>168</v>
      </c>
      <c r="AA26" s="559"/>
      <c r="AB26" s="559"/>
      <c r="AC26" s="559"/>
      <c r="AD26" s="559"/>
      <c r="AE26" s="559"/>
      <c r="AF26" s="559"/>
      <c r="AG26" s="560"/>
      <c r="AH26" s="458">
        <v>23</v>
      </c>
      <c r="AI26" s="459"/>
      <c r="AJ26" s="459"/>
      <c r="AK26" s="459"/>
      <c r="AL26" s="501"/>
      <c r="AM26" s="458">
        <v>76406</v>
      </c>
      <c r="AN26" s="459"/>
      <c r="AO26" s="459"/>
      <c r="AP26" s="459"/>
      <c r="AQ26" s="459"/>
      <c r="AR26" s="501"/>
      <c r="AS26" s="458">
        <v>3322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5120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927795</v>
      </c>
      <c r="BO27" s="527"/>
      <c r="BP27" s="527"/>
      <c r="BQ27" s="527"/>
      <c r="BR27" s="527"/>
      <c r="BS27" s="527"/>
      <c r="BT27" s="527"/>
      <c r="BU27" s="528"/>
      <c r="BV27" s="526">
        <v>926609</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4620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1573368</v>
      </c>
      <c r="BO28" s="371"/>
      <c r="BP28" s="371"/>
      <c r="BQ28" s="371"/>
      <c r="BR28" s="371"/>
      <c r="BS28" s="371"/>
      <c r="BT28" s="371"/>
      <c r="BU28" s="372"/>
      <c r="BV28" s="370">
        <v>1461183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13</v>
      </c>
      <c r="M29" s="459"/>
      <c r="N29" s="459"/>
      <c r="O29" s="459"/>
      <c r="P29" s="501"/>
      <c r="Q29" s="458">
        <v>4310</v>
      </c>
      <c r="R29" s="459"/>
      <c r="S29" s="459"/>
      <c r="T29" s="459"/>
      <c r="U29" s="459"/>
      <c r="V29" s="501"/>
      <c r="W29" s="556"/>
      <c r="X29" s="557"/>
      <c r="Y29" s="558"/>
      <c r="Z29" s="457" t="s">
        <v>177</v>
      </c>
      <c r="AA29" s="437"/>
      <c r="AB29" s="437"/>
      <c r="AC29" s="437"/>
      <c r="AD29" s="437"/>
      <c r="AE29" s="437"/>
      <c r="AF29" s="437"/>
      <c r="AG29" s="438"/>
      <c r="AH29" s="458">
        <v>378</v>
      </c>
      <c r="AI29" s="459"/>
      <c r="AJ29" s="459"/>
      <c r="AK29" s="459"/>
      <c r="AL29" s="501"/>
      <c r="AM29" s="458">
        <v>1152144</v>
      </c>
      <c r="AN29" s="459"/>
      <c r="AO29" s="459"/>
      <c r="AP29" s="459"/>
      <c r="AQ29" s="459"/>
      <c r="AR29" s="501"/>
      <c r="AS29" s="458">
        <v>3048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719273</v>
      </c>
      <c r="BO29" s="408"/>
      <c r="BP29" s="408"/>
      <c r="BQ29" s="408"/>
      <c r="BR29" s="408"/>
      <c r="BS29" s="408"/>
      <c r="BT29" s="408"/>
      <c r="BU29" s="409"/>
      <c r="BV29" s="407">
        <v>718172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1009287</v>
      </c>
      <c r="BO30" s="527"/>
      <c r="BP30" s="527"/>
      <c r="BQ30" s="527"/>
      <c r="BR30" s="527"/>
      <c r="BS30" s="527"/>
      <c r="BT30" s="527"/>
      <c r="BU30" s="528"/>
      <c r="BV30" s="526">
        <v>1012689</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上水道事業会計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小牧岩倉衛生組合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土地取得特別会計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公共下水道事業会計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愛知県後期高齢者医療広域連合
（一般会計）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愛知県後期高齢者医療広域連合
(後期高齢者医療特別会計)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愛北広域事務組合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愛知県市町村職員退職手当組合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IY7ZuxiU78rKMNArDH0Q1wDuRngpXaTgqv3vk3JA0lghUEkD0w3Q0gTxxkik8yWln5yB7J/khitQfyGS2fz5Tg==" saltValue="LUjFGw4x/6UtV6EUbG8c5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531</v>
      </c>
      <c r="D34" s="1151"/>
      <c r="E34" s="1152"/>
      <c r="F34" s="32">
        <v>10.52</v>
      </c>
      <c r="G34" s="33">
        <v>10.58</v>
      </c>
      <c r="H34" s="33">
        <v>8.52</v>
      </c>
      <c r="I34" s="33">
        <v>6.15</v>
      </c>
      <c r="J34" s="34">
        <v>5.8</v>
      </c>
      <c r="K34" s="22"/>
      <c r="L34" s="22"/>
      <c r="M34" s="22"/>
      <c r="N34" s="22"/>
      <c r="O34" s="22"/>
      <c r="P34" s="22"/>
    </row>
    <row r="35" spans="1:16" ht="39" customHeight="1" x14ac:dyDescent="0.2">
      <c r="A35" s="22"/>
      <c r="B35" s="35"/>
      <c r="C35" s="1145" t="s">
        <v>532</v>
      </c>
      <c r="D35" s="1146"/>
      <c r="E35" s="1147"/>
      <c r="F35" s="36">
        <v>5.39</v>
      </c>
      <c r="G35" s="37">
        <v>4.8600000000000003</v>
      </c>
      <c r="H35" s="37">
        <v>5.18</v>
      </c>
      <c r="I35" s="37">
        <v>4.28</v>
      </c>
      <c r="J35" s="38">
        <v>2.4700000000000002</v>
      </c>
      <c r="K35" s="22"/>
      <c r="L35" s="22"/>
      <c r="M35" s="22"/>
      <c r="N35" s="22"/>
      <c r="O35" s="22"/>
      <c r="P35" s="22"/>
    </row>
    <row r="36" spans="1:16" ht="39" customHeight="1" x14ac:dyDescent="0.2">
      <c r="A36" s="22"/>
      <c r="B36" s="35"/>
      <c r="C36" s="1145" t="s">
        <v>533</v>
      </c>
      <c r="D36" s="1146"/>
      <c r="E36" s="1147"/>
      <c r="F36" s="36">
        <v>1.51</v>
      </c>
      <c r="G36" s="37">
        <v>1.44</v>
      </c>
      <c r="H36" s="37">
        <v>1.82</v>
      </c>
      <c r="I36" s="37">
        <v>2.0299999999999998</v>
      </c>
      <c r="J36" s="38">
        <v>1.92</v>
      </c>
      <c r="K36" s="22"/>
      <c r="L36" s="22"/>
      <c r="M36" s="22"/>
      <c r="N36" s="22"/>
      <c r="O36" s="22"/>
      <c r="P36" s="22"/>
    </row>
    <row r="37" spans="1:16" ht="39" customHeight="1" x14ac:dyDescent="0.2">
      <c r="A37" s="22"/>
      <c r="B37" s="35"/>
      <c r="C37" s="1145" t="s">
        <v>534</v>
      </c>
      <c r="D37" s="1146"/>
      <c r="E37" s="1147"/>
      <c r="F37" s="36">
        <v>0.53</v>
      </c>
      <c r="G37" s="37">
        <v>0.55000000000000004</v>
      </c>
      <c r="H37" s="37">
        <v>0.92</v>
      </c>
      <c r="I37" s="37">
        <v>1.37</v>
      </c>
      <c r="J37" s="38">
        <v>1.88</v>
      </c>
      <c r="K37" s="22"/>
      <c r="L37" s="22"/>
      <c r="M37" s="22"/>
      <c r="N37" s="22"/>
      <c r="O37" s="22"/>
      <c r="P37" s="22"/>
    </row>
    <row r="38" spans="1:16" ht="39" customHeight="1" x14ac:dyDescent="0.2">
      <c r="A38" s="22"/>
      <c r="B38" s="35"/>
      <c r="C38" s="1145" t="s">
        <v>535</v>
      </c>
      <c r="D38" s="1146"/>
      <c r="E38" s="1147"/>
      <c r="F38" s="36">
        <v>2.2599999999999998</v>
      </c>
      <c r="G38" s="37">
        <v>2.0499999999999998</v>
      </c>
      <c r="H38" s="37">
        <v>1.57</v>
      </c>
      <c r="I38" s="37">
        <v>1.06</v>
      </c>
      <c r="J38" s="38">
        <v>0.98</v>
      </c>
      <c r="K38" s="22"/>
      <c r="L38" s="22"/>
      <c r="M38" s="22"/>
      <c r="N38" s="22"/>
      <c r="O38" s="22"/>
      <c r="P38" s="22"/>
    </row>
    <row r="39" spans="1:16" ht="39" customHeight="1" x14ac:dyDescent="0.2">
      <c r="A39" s="22"/>
      <c r="B39" s="35"/>
      <c r="C39" s="1145" t="s">
        <v>536</v>
      </c>
      <c r="D39" s="1146"/>
      <c r="E39" s="1147"/>
      <c r="F39" s="36">
        <v>0.02</v>
      </c>
      <c r="G39" s="37">
        <v>0.05</v>
      </c>
      <c r="H39" s="37">
        <v>0.05</v>
      </c>
      <c r="I39" s="37">
        <v>0.05</v>
      </c>
      <c r="J39" s="38">
        <v>7.0000000000000007E-2</v>
      </c>
      <c r="K39" s="22"/>
      <c r="L39" s="22"/>
      <c r="M39" s="22"/>
      <c r="N39" s="22"/>
      <c r="O39" s="22"/>
      <c r="P39" s="22"/>
    </row>
    <row r="40" spans="1:16" ht="39" customHeight="1" x14ac:dyDescent="0.2">
      <c r="A40" s="22"/>
      <c r="B40" s="35"/>
      <c r="C40" s="1145" t="s">
        <v>537</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539</v>
      </c>
      <c r="D43" s="1149"/>
      <c r="E43" s="1150"/>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v1rRz8eYItv7JhKt6PNea4DGlL8qD65GLVCt9/uWVzWRFCsvqAiFxQokgDYs2sevUk/U8Q5ZHVV2Gt3dOZRwA==" saltValue="i/fvESwUpctBXF50mGYg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1195</v>
      </c>
      <c r="L45" s="60">
        <v>1194</v>
      </c>
      <c r="M45" s="60">
        <v>1171</v>
      </c>
      <c r="N45" s="60">
        <v>1229</v>
      </c>
      <c r="O45" s="61">
        <v>1195</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459</v>
      </c>
      <c r="L48" s="64">
        <v>429</v>
      </c>
      <c r="M48" s="64">
        <v>469</v>
      </c>
      <c r="N48" s="64">
        <v>450</v>
      </c>
      <c r="O48" s="65">
        <v>445</v>
      </c>
      <c r="P48" s="48"/>
      <c r="Q48" s="48"/>
      <c r="R48" s="48"/>
      <c r="S48" s="48"/>
      <c r="T48" s="48"/>
      <c r="U48" s="48"/>
    </row>
    <row r="49" spans="1:21" ht="30.75" customHeight="1" x14ac:dyDescent="0.2">
      <c r="A49" s="48"/>
      <c r="B49" s="1155"/>
      <c r="C49" s="1156"/>
      <c r="D49" s="62"/>
      <c r="E49" s="1161" t="s">
        <v>14</v>
      </c>
      <c r="F49" s="1161"/>
      <c r="G49" s="1161"/>
      <c r="H49" s="1161"/>
      <c r="I49" s="1161"/>
      <c r="J49" s="1162"/>
      <c r="K49" s="63">
        <v>180</v>
      </c>
      <c r="L49" s="64">
        <v>189</v>
      </c>
      <c r="M49" s="64">
        <v>197</v>
      </c>
      <c r="N49" s="64">
        <v>197</v>
      </c>
      <c r="O49" s="65">
        <v>198</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1481</v>
      </c>
      <c r="L52" s="64">
        <v>1490</v>
      </c>
      <c r="M52" s="64">
        <v>1459</v>
      </c>
      <c r="N52" s="64">
        <v>1483</v>
      </c>
      <c r="O52" s="65">
        <v>1405</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353</v>
      </c>
      <c r="L53" s="69">
        <v>322</v>
      </c>
      <c r="M53" s="69">
        <v>378</v>
      </c>
      <c r="N53" s="69">
        <v>393</v>
      </c>
      <c r="O53" s="70">
        <v>433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550</v>
      </c>
      <c r="L58" s="84" t="s">
        <v>550</v>
      </c>
      <c r="M58" s="84" t="s">
        <v>550</v>
      </c>
      <c r="N58" s="84" t="s">
        <v>550</v>
      </c>
      <c r="O58" s="85" t="s">
        <v>550</v>
      </c>
    </row>
    <row r="59" spans="1:21" ht="31.5" customHeight="1" x14ac:dyDescent="0.2">
      <c r="B59" s="1171"/>
      <c r="C59" s="1172"/>
      <c r="D59" s="1178" t="s">
        <v>26</v>
      </c>
      <c r="E59" s="1179"/>
      <c r="F59" s="1179"/>
      <c r="G59" s="1179"/>
      <c r="H59" s="1179"/>
      <c r="I59" s="1179"/>
      <c r="J59" s="1180"/>
      <c r="K59" s="86" t="s">
        <v>550</v>
      </c>
      <c r="L59" s="87" t="s">
        <v>550</v>
      </c>
      <c r="M59" s="87" t="s">
        <v>550</v>
      </c>
      <c r="N59" s="87" t="s">
        <v>550</v>
      </c>
      <c r="O59" s="88" t="s">
        <v>550</v>
      </c>
    </row>
    <row r="60" spans="1:21" ht="31.5" customHeight="1" thickBot="1" x14ac:dyDescent="0.25">
      <c r="B60" s="1173"/>
      <c r="C60" s="1174"/>
      <c r="D60" s="1181" t="s">
        <v>27</v>
      </c>
      <c r="E60" s="1182"/>
      <c r="F60" s="1182"/>
      <c r="G60" s="1182"/>
      <c r="H60" s="1182"/>
      <c r="I60" s="1182"/>
      <c r="J60" s="1183"/>
      <c r="K60" s="89" t="s">
        <v>550</v>
      </c>
      <c r="L60" s="90" t="s">
        <v>550</v>
      </c>
      <c r="M60" s="90" t="s">
        <v>550</v>
      </c>
      <c r="N60" s="90" t="s">
        <v>550</v>
      </c>
      <c r="O60" s="91" t="s">
        <v>550</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dt9kHJD6E+xJrgaQY41QGYNHyju81rDJ5rjZXyFzUjjivorH7+ojyR2zEN2KSXJcAb9u6lmp5XnIPTXpcx27w==" saltValue="cyCXYbRxzP38POQhmYnZF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11474</v>
      </c>
      <c r="J41" s="344">
        <v>11404</v>
      </c>
      <c r="K41" s="344">
        <v>10742</v>
      </c>
      <c r="L41" s="344">
        <v>9856</v>
      </c>
      <c r="M41" s="345">
        <v>8954</v>
      </c>
    </row>
    <row r="42" spans="2:13" ht="27.75" customHeight="1" x14ac:dyDescent="0.2">
      <c r="B42" s="1186"/>
      <c r="C42" s="1187"/>
      <c r="D42" s="106"/>
      <c r="E42" s="1192" t="s">
        <v>32</v>
      </c>
      <c r="F42" s="1192"/>
      <c r="G42" s="1192"/>
      <c r="H42" s="1193"/>
      <c r="I42" s="346" t="s">
        <v>486</v>
      </c>
      <c r="J42" s="347" t="s">
        <v>486</v>
      </c>
      <c r="K42" s="347" t="s">
        <v>486</v>
      </c>
      <c r="L42" s="347" t="s">
        <v>486</v>
      </c>
      <c r="M42" s="348" t="s">
        <v>486</v>
      </c>
    </row>
    <row r="43" spans="2:13" ht="27.75" customHeight="1" x14ac:dyDescent="0.2">
      <c r="B43" s="1186"/>
      <c r="C43" s="1187"/>
      <c r="D43" s="106"/>
      <c r="E43" s="1192" t="s">
        <v>33</v>
      </c>
      <c r="F43" s="1192"/>
      <c r="G43" s="1192"/>
      <c r="H43" s="1193"/>
      <c r="I43" s="346">
        <v>5929</v>
      </c>
      <c r="J43" s="347">
        <v>5447</v>
      </c>
      <c r="K43" s="347">
        <v>5161</v>
      </c>
      <c r="L43" s="347">
        <v>5358</v>
      </c>
      <c r="M43" s="348">
        <v>5877</v>
      </c>
    </row>
    <row r="44" spans="2:13" ht="27.75" customHeight="1" x14ac:dyDescent="0.2">
      <c r="B44" s="1186"/>
      <c r="C44" s="1187"/>
      <c r="D44" s="106"/>
      <c r="E44" s="1192" t="s">
        <v>34</v>
      </c>
      <c r="F44" s="1192"/>
      <c r="G44" s="1192"/>
      <c r="H44" s="1193"/>
      <c r="I44" s="346">
        <v>1660</v>
      </c>
      <c r="J44" s="347">
        <v>1481</v>
      </c>
      <c r="K44" s="347">
        <v>1292</v>
      </c>
      <c r="L44" s="347">
        <v>1105</v>
      </c>
      <c r="M44" s="348">
        <v>915</v>
      </c>
    </row>
    <row r="45" spans="2:13" ht="27.75" customHeight="1" x14ac:dyDescent="0.2">
      <c r="B45" s="1186"/>
      <c r="C45" s="1187"/>
      <c r="D45" s="106"/>
      <c r="E45" s="1192" t="s">
        <v>35</v>
      </c>
      <c r="F45" s="1192"/>
      <c r="G45" s="1192"/>
      <c r="H45" s="1193"/>
      <c r="I45" s="346">
        <v>3182</v>
      </c>
      <c r="J45" s="347">
        <v>3181</v>
      </c>
      <c r="K45" s="347">
        <v>3127</v>
      </c>
      <c r="L45" s="347">
        <v>3112</v>
      </c>
      <c r="M45" s="348">
        <v>3116</v>
      </c>
    </row>
    <row r="46" spans="2:13" ht="27.75" customHeight="1" x14ac:dyDescent="0.2">
      <c r="B46" s="1186"/>
      <c r="C46" s="1187"/>
      <c r="D46" s="107"/>
      <c r="E46" s="1192" t="s">
        <v>36</v>
      </c>
      <c r="F46" s="1192"/>
      <c r="G46" s="1192"/>
      <c r="H46" s="1193"/>
      <c r="I46" s="346" t="s">
        <v>486</v>
      </c>
      <c r="J46" s="347" t="s">
        <v>486</v>
      </c>
      <c r="K46" s="347" t="s">
        <v>486</v>
      </c>
      <c r="L46" s="347" t="s">
        <v>486</v>
      </c>
      <c r="M46" s="348" t="s">
        <v>486</v>
      </c>
    </row>
    <row r="47" spans="2:13" ht="27.75" customHeight="1" x14ac:dyDescent="0.2">
      <c r="B47" s="1186"/>
      <c r="C47" s="1187"/>
      <c r="D47" s="108"/>
      <c r="E47" s="1194" t="s">
        <v>37</v>
      </c>
      <c r="F47" s="1195"/>
      <c r="G47" s="1195"/>
      <c r="H47" s="1196"/>
      <c r="I47" s="346" t="s">
        <v>486</v>
      </c>
      <c r="J47" s="347" t="s">
        <v>486</v>
      </c>
      <c r="K47" s="347" t="s">
        <v>486</v>
      </c>
      <c r="L47" s="347" t="s">
        <v>486</v>
      </c>
      <c r="M47" s="348" t="s">
        <v>486</v>
      </c>
    </row>
    <row r="48" spans="2:13" ht="27.75" customHeight="1" x14ac:dyDescent="0.2">
      <c r="B48" s="1186"/>
      <c r="C48" s="1187"/>
      <c r="D48" s="106"/>
      <c r="E48" s="1192" t="s">
        <v>38</v>
      </c>
      <c r="F48" s="1192"/>
      <c r="G48" s="1192"/>
      <c r="H48" s="1193"/>
      <c r="I48" s="346" t="s">
        <v>486</v>
      </c>
      <c r="J48" s="347" t="s">
        <v>486</v>
      </c>
      <c r="K48" s="347" t="s">
        <v>486</v>
      </c>
      <c r="L48" s="347" t="s">
        <v>486</v>
      </c>
      <c r="M48" s="348" t="s">
        <v>486</v>
      </c>
    </row>
    <row r="49" spans="2:13" ht="27.75" customHeight="1" x14ac:dyDescent="0.2">
      <c r="B49" s="1188"/>
      <c r="C49" s="1189"/>
      <c r="D49" s="106"/>
      <c r="E49" s="1192" t="s">
        <v>39</v>
      </c>
      <c r="F49" s="1192"/>
      <c r="G49" s="1192"/>
      <c r="H49" s="1193"/>
      <c r="I49" s="346" t="s">
        <v>486</v>
      </c>
      <c r="J49" s="347" t="s">
        <v>486</v>
      </c>
      <c r="K49" s="347" t="s">
        <v>486</v>
      </c>
      <c r="L49" s="347" t="s">
        <v>486</v>
      </c>
      <c r="M49" s="348" t="s">
        <v>486</v>
      </c>
    </row>
    <row r="50" spans="2:13" ht="27.75" customHeight="1" x14ac:dyDescent="0.2">
      <c r="B50" s="1197" t="s">
        <v>40</v>
      </c>
      <c r="C50" s="1198"/>
      <c r="D50" s="109"/>
      <c r="E50" s="1192" t="s">
        <v>41</v>
      </c>
      <c r="F50" s="1192"/>
      <c r="G50" s="1192"/>
      <c r="H50" s="1193"/>
      <c r="I50" s="346">
        <v>2808</v>
      </c>
      <c r="J50" s="347">
        <v>3936</v>
      </c>
      <c r="K50" s="347">
        <v>4167</v>
      </c>
      <c r="L50" s="347">
        <v>3978</v>
      </c>
      <c r="M50" s="348">
        <v>4136</v>
      </c>
    </row>
    <row r="51" spans="2:13" ht="27.75" customHeight="1" x14ac:dyDescent="0.2">
      <c r="B51" s="1186"/>
      <c r="C51" s="1187"/>
      <c r="D51" s="106"/>
      <c r="E51" s="1192" t="s">
        <v>42</v>
      </c>
      <c r="F51" s="1192"/>
      <c r="G51" s="1192"/>
      <c r="H51" s="1193"/>
      <c r="I51" s="346">
        <v>4381</v>
      </c>
      <c r="J51" s="347">
        <v>4105</v>
      </c>
      <c r="K51" s="347">
        <v>3778</v>
      </c>
      <c r="L51" s="347">
        <v>3827</v>
      </c>
      <c r="M51" s="348">
        <v>3944</v>
      </c>
    </row>
    <row r="52" spans="2:13" ht="27.75" customHeight="1" x14ac:dyDescent="0.2">
      <c r="B52" s="1188"/>
      <c r="C52" s="1189"/>
      <c r="D52" s="106"/>
      <c r="E52" s="1192" t="s">
        <v>43</v>
      </c>
      <c r="F52" s="1192"/>
      <c r="G52" s="1192"/>
      <c r="H52" s="1193"/>
      <c r="I52" s="346">
        <v>12752</v>
      </c>
      <c r="J52" s="347">
        <v>12517</v>
      </c>
      <c r="K52" s="347">
        <v>11924</v>
      </c>
      <c r="L52" s="347">
        <v>11243</v>
      </c>
      <c r="M52" s="348">
        <v>10153</v>
      </c>
    </row>
    <row r="53" spans="2:13" ht="27.75" customHeight="1" thickBot="1" x14ac:dyDescent="0.25">
      <c r="B53" s="1199" t="s">
        <v>19</v>
      </c>
      <c r="C53" s="1200"/>
      <c r="D53" s="110"/>
      <c r="E53" s="1201" t="s">
        <v>44</v>
      </c>
      <c r="F53" s="1201"/>
      <c r="G53" s="1201"/>
      <c r="H53" s="1202"/>
      <c r="I53" s="349">
        <v>2304</v>
      </c>
      <c r="J53" s="350">
        <v>954</v>
      </c>
      <c r="K53" s="350">
        <v>453</v>
      </c>
      <c r="L53" s="350">
        <v>383</v>
      </c>
      <c r="M53" s="351">
        <v>629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yXRmaI7b0JtdXo9m0fpud2Cf08zeIX8qY5nSeFVD4Dq28QWweh0APgIsdZy8IE7MjzINemFVq29t4JEDlkKeQg==" saltValue="yt0csOTp9H7vpwH190zFD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1509</v>
      </c>
      <c r="G55" s="352">
        <v>1461</v>
      </c>
      <c r="H55" s="353">
        <v>1573</v>
      </c>
    </row>
    <row r="56" spans="2:8" ht="52.5" customHeight="1" x14ac:dyDescent="0.2">
      <c r="B56" s="122"/>
      <c r="C56" s="1213" t="s">
        <v>47</v>
      </c>
      <c r="D56" s="1213"/>
      <c r="E56" s="1214"/>
      <c r="F56" s="354">
        <v>717</v>
      </c>
      <c r="G56" s="354">
        <v>718</v>
      </c>
      <c r="H56" s="355">
        <v>719</v>
      </c>
    </row>
    <row r="57" spans="2:8" ht="53.25" customHeight="1" x14ac:dyDescent="0.2">
      <c r="B57" s="122"/>
      <c r="C57" s="1215" t="s">
        <v>48</v>
      </c>
      <c r="D57" s="1215"/>
      <c r="E57" s="1216"/>
      <c r="F57" s="356">
        <v>1074</v>
      </c>
      <c r="G57" s="356">
        <v>1013</v>
      </c>
      <c r="H57" s="357">
        <v>1009</v>
      </c>
    </row>
    <row r="58" spans="2:8" ht="45.75" customHeight="1" x14ac:dyDescent="0.2">
      <c r="B58" s="123"/>
      <c r="C58" s="1203" t="s">
        <v>545</v>
      </c>
      <c r="D58" s="1204"/>
      <c r="E58" s="1205"/>
      <c r="F58" s="358">
        <v>653</v>
      </c>
      <c r="G58" s="358">
        <v>585</v>
      </c>
      <c r="H58" s="359">
        <v>612</v>
      </c>
    </row>
    <row r="59" spans="2:8" ht="45.75" customHeight="1" x14ac:dyDescent="0.2">
      <c r="B59" s="123"/>
      <c r="C59" s="1203" t="s">
        <v>546</v>
      </c>
      <c r="D59" s="1204"/>
      <c r="E59" s="1205"/>
      <c r="F59" s="358">
        <v>200</v>
      </c>
      <c r="G59" s="358">
        <v>200</v>
      </c>
      <c r="H59" s="359">
        <v>190</v>
      </c>
    </row>
    <row r="60" spans="2:8" ht="45.75" customHeight="1" x14ac:dyDescent="0.2">
      <c r="B60" s="123"/>
      <c r="C60" s="1203" t="s">
        <v>547</v>
      </c>
      <c r="D60" s="1204"/>
      <c r="E60" s="1205"/>
      <c r="F60" s="358">
        <v>101</v>
      </c>
      <c r="G60" s="358">
        <v>102</v>
      </c>
      <c r="H60" s="359">
        <v>76</v>
      </c>
    </row>
    <row r="61" spans="2:8" ht="45.75" customHeight="1" x14ac:dyDescent="0.2">
      <c r="B61" s="123"/>
      <c r="C61" s="1203" t="s">
        <v>548</v>
      </c>
      <c r="D61" s="1204"/>
      <c r="E61" s="1205"/>
      <c r="F61" s="358">
        <v>55</v>
      </c>
      <c r="G61" s="358">
        <v>55</v>
      </c>
      <c r="H61" s="359">
        <v>55</v>
      </c>
    </row>
    <row r="62" spans="2:8" ht="45.75" customHeight="1" thickBot="1" x14ac:dyDescent="0.25">
      <c r="B62" s="124"/>
      <c r="C62" s="1206" t="s">
        <v>549</v>
      </c>
      <c r="D62" s="1207"/>
      <c r="E62" s="1208"/>
      <c r="F62" s="360">
        <v>38</v>
      </c>
      <c r="G62" s="360">
        <v>38</v>
      </c>
      <c r="H62" s="361">
        <v>38</v>
      </c>
    </row>
    <row r="63" spans="2:8" ht="52.5" customHeight="1" thickBot="1" x14ac:dyDescent="0.25">
      <c r="B63" s="125"/>
      <c r="C63" s="1209" t="s">
        <v>49</v>
      </c>
      <c r="D63" s="1209"/>
      <c r="E63" s="1210"/>
      <c r="F63" s="362">
        <v>3300</v>
      </c>
      <c r="G63" s="362">
        <v>3192</v>
      </c>
      <c r="H63" s="363">
        <v>3302</v>
      </c>
    </row>
    <row r="64" spans="2:8" ht="13.2" x14ac:dyDescent="0.2"/>
  </sheetData>
  <sheetProtection algorithmName="SHA-512" hashValue="mKiYu3XrRGMXMTE3whfDYmZPZJRPmeI7CZjcTO7zdKIHcGbnqhaC4pBsJc6JSxiMjSomkghfBrNQV7bDNEr/KQ==" saltValue="xjK7xaVeRdtpk6/XCdp6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31275</v>
      </c>
      <c r="E3" s="144"/>
      <c r="F3" s="145">
        <v>76347</v>
      </c>
      <c r="G3" s="146"/>
      <c r="H3" s="147"/>
    </row>
    <row r="4" spans="1:8" x14ac:dyDescent="0.2">
      <c r="A4" s="148"/>
      <c r="B4" s="149"/>
      <c r="C4" s="150"/>
      <c r="D4" s="151">
        <v>16773</v>
      </c>
      <c r="E4" s="152"/>
      <c r="F4" s="153">
        <v>41762</v>
      </c>
      <c r="G4" s="154"/>
      <c r="H4" s="155"/>
    </row>
    <row r="5" spans="1:8" x14ac:dyDescent="0.2">
      <c r="A5" s="136" t="s">
        <v>519</v>
      </c>
      <c r="B5" s="141"/>
      <c r="C5" s="142"/>
      <c r="D5" s="143">
        <v>33608</v>
      </c>
      <c r="E5" s="144"/>
      <c r="F5" s="145">
        <v>71279</v>
      </c>
      <c r="G5" s="146"/>
      <c r="H5" s="147"/>
    </row>
    <row r="6" spans="1:8" x14ac:dyDescent="0.2">
      <c r="A6" s="148"/>
      <c r="B6" s="149"/>
      <c r="C6" s="150"/>
      <c r="D6" s="151">
        <v>15422</v>
      </c>
      <c r="E6" s="152"/>
      <c r="F6" s="153">
        <v>36731</v>
      </c>
      <c r="G6" s="154"/>
      <c r="H6" s="155"/>
    </row>
    <row r="7" spans="1:8" x14ac:dyDescent="0.2">
      <c r="A7" s="136" t="s">
        <v>520</v>
      </c>
      <c r="B7" s="141"/>
      <c r="C7" s="142"/>
      <c r="D7" s="143">
        <v>24044</v>
      </c>
      <c r="E7" s="144"/>
      <c r="F7" s="145">
        <v>74994</v>
      </c>
      <c r="G7" s="146"/>
      <c r="H7" s="147"/>
    </row>
    <row r="8" spans="1:8" x14ac:dyDescent="0.2">
      <c r="A8" s="148"/>
      <c r="B8" s="149"/>
      <c r="C8" s="150"/>
      <c r="D8" s="151">
        <v>19468</v>
      </c>
      <c r="E8" s="152"/>
      <c r="F8" s="153">
        <v>36188</v>
      </c>
      <c r="G8" s="154"/>
      <c r="H8" s="155"/>
    </row>
    <row r="9" spans="1:8" x14ac:dyDescent="0.2">
      <c r="A9" s="136" t="s">
        <v>521</v>
      </c>
      <c r="B9" s="141"/>
      <c r="C9" s="142"/>
      <c r="D9" s="143">
        <v>26167</v>
      </c>
      <c r="E9" s="144"/>
      <c r="F9" s="145">
        <v>71849</v>
      </c>
      <c r="G9" s="146"/>
      <c r="H9" s="147"/>
    </row>
    <row r="10" spans="1:8" x14ac:dyDescent="0.2">
      <c r="A10" s="148"/>
      <c r="B10" s="149"/>
      <c r="C10" s="150"/>
      <c r="D10" s="151">
        <v>16749</v>
      </c>
      <c r="E10" s="152"/>
      <c r="F10" s="153">
        <v>36144</v>
      </c>
      <c r="G10" s="154"/>
      <c r="H10" s="155"/>
    </row>
    <row r="11" spans="1:8" x14ac:dyDescent="0.2">
      <c r="A11" s="136" t="s">
        <v>522</v>
      </c>
      <c r="B11" s="141"/>
      <c r="C11" s="142"/>
      <c r="D11" s="143">
        <v>20543</v>
      </c>
      <c r="E11" s="144"/>
      <c r="F11" s="145">
        <v>82962</v>
      </c>
      <c r="G11" s="146"/>
      <c r="H11" s="147"/>
    </row>
    <row r="12" spans="1:8" x14ac:dyDescent="0.2">
      <c r="A12" s="148"/>
      <c r="B12" s="149"/>
      <c r="C12" s="156"/>
      <c r="D12" s="151">
        <v>11327</v>
      </c>
      <c r="E12" s="152"/>
      <c r="F12" s="153">
        <v>42835</v>
      </c>
      <c r="G12" s="154"/>
      <c r="H12" s="155"/>
    </row>
    <row r="13" spans="1:8" x14ac:dyDescent="0.2">
      <c r="A13" s="136"/>
      <c r="B13" s="141"/>
      <c r="C13" s="157"/>
      <c r="D13" s="158">
        <v>27127</v>
      </c>
      <c r="E13" s="159"/>
      <c r="F13" s="160">
        <v>75486</v>
      </c>
      <c r="G13" s="161"/>
      <c r="H13" s="147"/>
    </row>
    <row r="14" spans="1:8" x14ac:dyDescent="0.2">
      <c r="A14" s="148"/>
      <c r="B14" s="149"/>
      <c r="C14" s="150"/>
      <c r="D14" s="151">
        <v>15948</v>
      </c>
      <c r="E14" s="152"/>
      <c r="F14" s="153">
        <v>38732</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10.53</v>
      </c>
      <c r="C19" s="162">
        <f>ROUND(VALUE(SUBSTITUTE(実質収支比率等に係る経年分析!G$48,"▲","-")),2)</f>
        <v>10.59</v>
      </c>
      <c r="D19" s="162">
        <f>ROUND(VALUE(SUBSTITUTE(実質収支比率等に係る経年分析!H$48,"▲","-")),2)</f>
        <v>8.5299999999999994</v>
      </c>
      <c r="E19" s="162">
        <f>ROUND(VALUE(SUBSTITUTE(実質収支比率等に係る経年分析!I$48,"▲","-")),2)</f>
        <v>6.15</v>
      </c>
      <c r="F19" s="162">
        <f>ROUND(VALUE(SUBSTITUTE(実質収支比率等に係る経年分析!J$48,"▲","-")),2)</f>
        <v>5.81</v>
      </c>
    </row>
    <row r="20" spans="1:11" x14ac:dyDescent="0.2">
      <c r="A20" s="162" t="s">
        <v>53</v>
      </c>
      <c r="B20" s="162">
        <f>ROUND(VALUE(SUBSTITUTE(実質収支比率等に係る経年分析!F$47,"▲","-")),2)</f>
        <v>8.1999999999999993</v>
      </c>
      <c r="C20" s="162">
        <f>ROUND(VALUE(SUBSTITUTE(実質収支比率等に係る経年分析!G$47,"▲","-")),2)</f>
        <v>11.94</v>
      </c>
      <c r="D20" s="162">
        <f>ROUND(VALUE(SUBSTITUTE(実質収支比率等に係る経年分析!H$47,"▲","-")),2)</f>
        <v>14.65</v>
      </c>
      <c r="E20" s="162">
        <f>ROUND(VALUE(SUBSTITUTE(実質収支比率等に係る経年分析!I$47,"▲","-")),2)</f>
        <v>13.89</v>
      </c>
      <c r="F20" s="162">
        <f>ROUND(VALUE(SUBSTITUTE(実質収支比率等に係る経年分析!J$47,"▲","-")),2)</f>
        <v>14.53</v>
      </c>
    </row>
    <row r="21" spans="1:11" x14ac:dyDescent="0.2">
      <c r="A21" s="162" t="s">
        <v>54</v>
      </c>
      <c r="B21" s="162">
        <f>IF(ISNUMBER(VALUE(SUBSTITUTE(実質収支比率等に係る経年分析!F$49,"▲","-"))),ROUND(VALUE(SUBSTITUTE(実質収支比率等に係る経年分析!F$49,"▲","-")),2),NA())</f>
        <v>0.55000000000000004</v>
      </c>
      <c r="C21" s="162">
        <f>IF(ISNUMBER(VALUE(SUBSTITUTE(実質収支比率等に係る経年分析!G$49,"▲","-"))),ROUND(VALUE(SUBSTITUTE(実質収支比率等に係る経年分析!G$49,"▲","-")),2),NA())</f>
        <v>5.05</v>
      </c>
      <c r="D21" s="162">
        <f>IF(ISNUMBER(VALUE(SUBSTITUTE(実質収支比率等に係る経年分析!H$49,"▲","-"))),ROUND(VALUE(SUBSTITUTE(実質収支比率等に係る経年分析!H$49,"▲","-")),2),NA())</f>
        <v>0.15</v>
      </c>
      <c r="E21" s="162">
        <f>IF(ISNUMBER(VALUE(SUBSTITUTE(実質収支比率等に係る経年分析!I$49,"▲","-"))),ROUND(VALUE(SUBSTITUTE(実質収支比率等に係る経年分析!I$49,"▲","-")),2),NA())</f>
        <v>-2.67</v>
      </c>
      <c r="F21" s="162">
        <f>IF(ISNUMBER(VALUE(SUBSTITUTE(実質収支比率等に係る経年分析!J$49,"▲","-"))),ROUND(VALUE(SUBSTITUTE(実質収支比率等に係る経年分析!J$49,"▲","-")),2),NA())</f>
        <v>0.87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土地取得特別会計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7.0000000000000007E-2</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2.2599999999999998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2.0499999999999998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1.57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1.06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0.98</v>
      </c>
    </row>
    <row r="33" spans="1:16" x14ac:dyDescent="0.2">
      <c r="A33" s="163" t="str">
        <f>IF(連結実質赤字比率に係る赤字・黒字の構成分析!C$37="",NA(),連結実質赤字比率に係る赤字・黒字の構成分析!C$37)</f>
        <v>公共下水道事業会計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0.55000000000000004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1.37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1.88</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1.51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1.44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1.82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2.0299999999999998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1.92</v>
      </c>
    </row>
    <row r="35" spans="1:16" x14ac:dyDescent="0.2">
      <c r="A35" s="163" t="str">
        <f>IF(連結実質赤字比率に係る赤字・黒字の構成分析!C$35="",NA(),連結実質赤字比率に係る赤字・黒字の構成分析!C$35)</f>
        <v>上水道事業会計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5.39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4.8600000000000003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5.18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4.28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2.4700000000000002</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10.52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10.58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8.52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6.15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5.8</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1481</v>
      </c>
      <c r="E42" s="164"/>
      <c r="F42" s="164"/>
      <c r="G42" s="164">
        <f>'実質公債費比率（分子）の構造'!L$52</f>
        <v>1490</v>
      </c>
      <c r="H42" s="164"/>
      <c r="I42" s="164"/>
      <c r="J42" s="164">
        <f>'実質公債費比率（分子）の構造'!M$52</f>
        <v>1459</v>
      </c>
      <c r="K42" s="164"/>
      <c r="L42" s="164"/>
      <c r="M42" s="164">
        <f>'実質公債費比率（分子）の構造'!N$52</f>
        <v>1483</v>
      </c>
      <c r="N42" s="164"/>
      <c r="O42" s="164"/>
      <c r="P42" s="164">
        <f>'実質公債費比率（分子）の構造'!O$52</f>
        <v>1405</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180</v>
      </c>
      <c r="C45" s="164"/>
      <c r="D45" s="164"/>
      <c r="E45" s="164">
        <f>'実質公債費比率（分子）の構造'!L$49</f>
        <v>189</v>
      </c>
      <c r="F45" s="164"/>
      <c r="G45" s="164"/>
      <c r="H45" s="164">
        <f>'実質公債費比率（分子）の構造'!M$49</f>
        <v>197</v>
      </c>
      <c r="I45" s="164"/>
      <c r="J45" s="164"/>
      <c r="K45" s="164">
        <f>'実質公債費比率（分子）の構造'!N$49</f>
        <v>197</v>
      </c>
      <c r="L45" s="164"/>
      <c r="M45" s="164"/>
      <c r="N45" s="164">
        <f>'実質公債費比率（分子）の構造'!O$49</f>
        <v>198</v>
      </c>
      <c r="O45" s="164"/>
      <c r="P45" s="164"/>
    </row>
    <row r="46" spans="1:16" x14ac:dyDescent="0.2">
      <c r="A46" s="164" t="s">
        <v>64</v>
      </c>
      <c r="B46" s="164">
        <f>'実質公債費比率（分子）の構造'!K$48</f>
        <v>459</v>
      </c>
      <c r="C46" s="164"/>
      <c r="D46" s="164"/>
      <c r="E46" s="164">
        <f>'実質公債費比率（分子）の構造'!L$48</f>
        <v>429</v>
      </c>
      <c r="F46" s="164"/>
      <c r="G46" s="164"/>
      <c r="H46" s="164">
        <f>'実質公債費比率（分子）の構造'!M$48</f>
        <v>469</v>
      </c>
      <c r="I46" s="164"/>
      <c r="J46" s="164"/>
      <c r="K46" s="164">
        <f>'実質公債費比率（分子）の構造'!N$48</f>
        <v>450</v>
      </c>
      <c r="L46" s="164"/>
      <c r="M46" s="164"/>
      <c r="N46" s="164">
        <f>'実質公債費比率（分子）の構造'!O$48</f>
        <v>445</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1195</v>
      </c>
      <c r="C49" s="164"/>
      <c r="D49" s="164"/>
      <c r="E49" s="164">
        <f>'実質公債費比率（分子）の構造'!L$45</f>
        <v>1194</v>
      </c>
      <c r="F49" s="164"/>
      <c r="G49" s="164"/>
      <c r="H49" s="164">
        <f>'実質公債費比率（分子）の構造'!M$45</f>
        <v>1171</v>
      </c>
      <c r="I49" s="164"/>
      <c r="J49" s="164"/>
      <c r="K49" s="164">
        <f>'実質公債費比率（分子）の構造'!N$45</f>
        <v>1229</v>
      </c>
      <c r="L49" s="164"/>
      <c r="M49" s="164"/>
      <c r="N49" s="164">
        <f>'実質公債費比率（分子）の構造'!O$45</f>
        <v>1195</v>
      </c>
      <c r="O49" s="164"/>
      <c r="P49" s="164"/>
    </row>
    <row r="50" spans="1:16" x14ac:dyDescent="0.2">
      <c r="A50" s="164" t="s">
        <v>67</v>
      </c>
      <c r="B50" s="164" t="e">
        <f>NA()</f>
        <v>#N/A</v>
      </c>
      <c r="C50" s="164">
        <f>IF(ISNUMBER('実質公債費比率（分子）の構造'!K$53),'実質公債費比率（分子）の構造'!K$53,NA())</f>
        <v>353</v>
      </c>
      <c r="D50" s="164" t="e">
        <f>NA()</f>
        <v>#N/A</v>
      </c>
      <c r="E50" s="164" t="e">
        <f>NA()</f>
        <v>#N/A</v>
      </c>
      <c r="F50" s="164">
        <f>IF(ISNUMBER('実質公債費比率（分子）の構造'!L$53),'実質公債費比率（分子）の構造'!L$53,NA())</f>
        <v>322</v>
      </c>
      <c r="G50" s="164" t="e">
        <f>NA()</f>
        <v>#N/A</v>
      </c>
      <c r="H50" s="164" t="e">
        <f>NA()</f>
        <v>#N/A</v>
      </c>
      <c r="I50" s="164">
        <f>IF(ISNUMBER('実質公債費比率（分子）の構造'!M$53),'実質公債費比率（分子）の構造'!M$53,NA())</f>
        <v>378</v>
      </c>
      <c r="J50" s="164" t="e">
        <f>NA()</f>
        <v>#N/A</v>
      </c>
      <c r="K50" s="164" t="e">
        <f>NA()</f>
        <v>#N/A</v>
      </c>
      <c r="L50" s="164">
        <f>IF(ISNUMBER('実質公債費比率（分子）の構造'!N$53),'実質公債費比率（分子）の構造'!N$53,NA())</f>
        <v>393</v>
      </c>
      <c r="M50" s="164" t="e">
        <f>NA()</f>
        <v>#N/A</v>
      </c>
      <c r="N50" s="164" t="e">
        <f>NA()</f>
        <v>#N/A</v>
      </c>
      <c r="O50" s="164">
        <f>IF(ISNUMBER('実質公債費比率（分子）の構造'!O$53),'実質公債費比率（分子）の構造'!O$53,NA())</f>
        <v>433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12752</v>
      </c>
      <c r="E56" s="163"/>
      <c r="F56" s="163"/>
      <c r="G56" s="163">
        <f>'将来負担比率（分子）の構造'!J$52</f>
        <v>12517</v>
      </c>
      <c r="H56" s="163"/>
      <c r="I56" s="163"/>
      <c r="J56" s="163">
        <f>'将来負担比率（分子）の構造'!K$52</f>
        <v>11924</v>
      </c>
      <c r="K56" s="163"/>
      <c r="L56" s="163"/>
      <c r="M56" s="163">
        <f>'将来負担比率（分子）の構造'!L$52</f>
        <v>11243</v>
      </c>
      <c r="N56" s="163"/>
      <c r="O56" s="163"/>
      <c r="P56" s="163">
        <f>'将来負担比率（分子）の構造'!M$52</f>
        <v>10153</v>
      </c>
    </row>
    <row r="57" spans="1:16" x14ac:dyDescent="0.2">
      <c r="A57" s="163" t="s">
        <v>42</v>
      </c>
      <c r="B57" s="163"/>
      <c r="C57" s="163"/>
      <c r="D57" s="163">
        <f>'将来負担比率（分子）の構造'!I$51</f>
        <v>4381</v>
      </c>
      <c r="E57" s="163"/>
      <c r="F57" s="163"/>
      <c r="G57" s="163">
        <f>'将来負担比率（分子）の構造'!J$51</f>
        <v>4105</v>
      </c>
      <c r="H57" s="163"/>
      <c r="I57" s="163"/>
      <c r="J57" s="163">
        <f>'将来負担比率（分子）の構造'!K$51</f>
        <v>3778</v>
      </c>
      <c r="K57" s="163"/>
      <c r="L57" s="163"/>
      <c r="M57" s="163">
        <f>'将来負担比率（分子）の構造'!L$51</f>
        <v>3827</v>
      </c>
      <c r="N57" s="163"/>
      <c r="O57" s="163"/>
      <c r="P57" s="163">
        <f>'将来負担比率（分子）の構造'!M$51</f>
        <v>3944</v>
      </c>
    </row>
    <row r="58" spans="1:16" x14ac:dyDescent="0.2">
      <c r="A58" s="163" t="s">
        <v>41</v>
      </c>
      <c r="B58" s="163"/>
      <c r="C58" s="163"/>
      <c r="D58" s="163">
        <f>'将来負担比率（分子）の構造'!I$50</f>
        <v>2808</v>
      </c>
      <c r="E58" s="163"/>
      <c r="F58" s="163"/>
      <c r="G58" s="163">
        <f>'将来負担比率（分子）の構造'!J$50</f>
        <v>3936</v>
      </c>
      <c r="H58" s="163"/>
      <c r="I58" s="163"/>
      <c r="J58" s="163">
        <f>'将来負担比率（分子）の構造'!K$50</f>
        <v>4167</v>
      </c>
      <c r="K58" s="163"/>
      <c r="L58" s="163"/>
      <c r="M58" s="163">
        <f>'将来負担比率（分子）の構造'!L$50</f>
        <v>3978</v>
      </c>
      <c r="N58" s="163"/>
      <c r="O58" s="163"/>
      <c r="P58" s="163">
        <f>'将来負担比率（分子）の構造'!M$50</f>
        <v>4136</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3182</v>
      </c>
      <c r="C62" s="163"/>
      <c r="D62" s="163"/>
      <c r="E62" s="163">
        <f>'将来負担比率（分子）の構造'!J$45</f>
        <v>3181</v>
      </c>
      <c r="F62" s="163"/>
      <c r="G62" s="163"/>
      <c r="H62" s="163">
        <f>'将来負担比率（分子）の構造'!K$45</f>
        <v>3127</v>
      </c>
      <c r="I62" s="163"/>
      <c r="J62" s="163"/>
      <c r="K62" s="163">
        <f>'将来負担比率（分子）の構造'!L$45</f>
        <v>3112</v>
      </c>
      <c r="L62" s="163"/>
      <c r="M62" s="163"/>
      <c r="N62" s="163">
        <f>'将来負担比率（分子）の構造'!M$45</f>
        <v>3116</v>
      </c>
      <c r="O62" s="163"/>
      <c r="P62" s="163"/>
    </row>
    <row r="63" spans="1:16" x14ac:dyDescent="0.2">
      <c r="A63" s="163" t="s">
        <v>34</v>
      </c>
      <c r="B63" s="163">
        <f>'将来負担比率（分子）の構造'!I$44</f>
        <v>1660</v>
      </c>
      <c r="C63" s="163"/>
      <c r="D63" s="163"/>
      <c r="E63" s="163">
        <f>'将来負担比率（分子）の構造'!J$44</f>
        <v>1481</v>
      </c>
      <c r="F63" s="163"/>
      <c r="G63" s="163"/>
      <c r="H63" s="163">
        <f>'将来負担比率（分子）の構造'!K$44</f>
        <v>1292</v>
      </c>
      <c r="I63" s="163"/>
      <c r="J63" s="163"/>
      <c r="K63" s="163">
        <f>'将来負担比率（分子）の構造'!L$44</f>
        <v>1105</v>
      </c>
      <c r="L63" s="163"/>
      <c r="M63" s="163"/>
      <c r="N63" s="163">
        <f>'将来負担比率（分子）の構造'!M$44</f>
        <v>915</v>
      </c>
      <c r="O63" s="163"/>
      <c r="P63" s="163"/>
    </row>
    <row r="64" spans="1:16" x14ac:dyDescent="0.2">
      <c r="A64" s="163" t="s">
        <v>33</v>
      </c>
      <c r="B64" s="163">
        <f>'将来負担比率（分子）の構造'!I$43</f>
        <v>5929</v>
      </c>
      <c r="C64" s="163"/>
      <c r="D64" s="163"/>
      <c r="E64" s="163">
        <f>'将来負担比率（分子）の構造'!J$43</f>
        <v>5447</v>
      </c>
      <c r="F64" s="163"/>
      <c r="G64" s="163"/>
      <c r="H64" s="163">
        <f>'将来負担比率（分子）の構造'!K$43</f>
        <v>5161</v>
      </c>
      <c r="I64" s="163"/>
      <c r="J64" s="163"/>
      <c r="K64" s="163">
        <f>'将来負担比率（分子）の構造'!L$43</f>
        <v>5358</v>
      </c>
      <c r="L64" s="163"/>
      <c r="M64" s="163"/>
      <c r="N64" s="163">
        <f>'将来負担比率（分子）の構造'!M$43</f>
        <v>5877</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11474</v>
      </c>
      <c r="C66" s="163"/>
      <c r="D66" s="163"/>
      <c r="E66" s="163">
        <f>'将来負担比率（分子）の構造'!J$41</f>
        <v>11404</v>
      </c>
      <c r="F66" s="163"/>
      <c r="G66" s="163"/>
      <c r="H66" s="163">
        <f>'将来負担比率（分子）の構造'!K$41</f>
        <v>10742</v>
      </c>
      <c r="I66" s="163"/>
      <c r="J66" s="163"/>
      <c r="K66" s="163">
        <f>'将来負担比率（分子）の構造'!L$41</f>
        <v>9856</v>
      </c>
      <c r="L66" s="163"/>
      <c r="M66" s="163"/>
      <c r="N66" s="163">
        <f>'将来負担比率（分子）の構造'!M$41</f>
        <v>8954</v>
      </c>
      <c r="O66" s="163"/>
      <c r="P66" s="163"/>
    </row>
    <row r="67" spans="1:16" x14ac:dyDescent="0.2">
      <c r="A67" s="163" t="s">
        <v>71</v>
      </c>
      <c r="B67" s="163" t="e">
        <f>NA()</f>
        <v>#N/A</v>
      </c>
      <c r="C67" s="163">
        <f>IF(ISNUMBER('将来負担比率（分子）の構造'!I$53), IF('将来負担比率（分子）の構造'!I$53 &lt; 0, 0, '将来負担比率（分子）の構造'!I$53), NA())</f>
        <v>2304</v>
      </c>
      <c r="D67" s="163" t="e">
        <f>NA()</f>
        <v>#N/A</v>
      </c>
      <c r="E67" s="163" t="e">
        <f>NA()</f>
        <v>#N/A</v>
      </c>
      <c r="F67" s="163">
        <f>IF(ISNUMBER('将来負担比率（分子）の構造'!J$53), IF('将来負担比率（分子）の構造'!J$53 &lt; 0, 0, '将来負担比率（分子）の構造'!J$53), NA())</f>
        <v>954</v>
      </c>
      <c r="G67" s="163" t="e">
        <f>NA()</f>
        <v>#N/A</v>
      </c>
      <c r="H67" s="163" t="e">
        <f>NA()</f>
        <v>#N/A</v>
      </c>
      <c r="I67" s="163">
        <f>IF(ISNUMBER('将来負担比率（分子）の構造'!K$53), IF('将来負担比率（分子）の構造'!K$53 &lt; 0, 0, '将来負担比率（分子）の構造'!K$53), NA())</f>
        <v>453</v>
      </c>
      <c r="J67" s="163" t="e">
        <f>NA()</f>
        <v>#N/A</v>
      </c>
      <c r="K67" s="163" t="e">
        <f>NA()</f>
        <v>#N/A</v>
      </c>
      <c r="L67" s="163">
        <f>IF(ISNUMBER('将来負担比率（分子）の構造'!L$53), IF('将来負担比率（分子）の構造'!L$53 &lt; 0, 0, '将来負担比率（分子）の構造'!L$53), NA())</f>
        <v>383</v>
      </c>
      <c r="M67" s="163" t="e">
        <f>NA()</f>
        <v>#N/A</v>
      </c>
      <c r="N67" s="163" t="e">
        <f>NA()</f>
        <v>#N/A</v>
      </c>
      <c r="O67" s="163">
        <f>IF(ISNUMBER('将来負担比率（分子）の構造'!M$53), IF('将来負担比率（分子）の構造'!M$53 &lt; 0, 0, '将来負担比率（分子）の構造'!M$53), NA())</f>
        <v>629</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1509</v>
      </c>
      <c r="C72" s="167">
        <f>基金残高に係る経年分析!G55</f>
        <v>1461</v>
      </c>
      <c r="D72" s="167">
        <f>基金残高に係る経年分析!H55</f>
        <v>1573</v>
      </c>
    </row>
    <row r="73" spans="1:16" x14ac:dyDescent="0.2">
      <c r="A73" s="166" t="s">
        <v>74</v>
      </c>
      <c r="B73" s="167">
        <f>基金残高に係る経年分析!F56</f>
        <v>717</v>
      </c>
      <c r="C73" s="167">
        <f>基金残高に係る経年分析!G56</f>
        <v>718</v>
      </c>
      <c r="D73" s="167">
        <f>基金残高に係る経年分析!H56</f>
        <v>719</v>
      </c>
    </row>
    <row r="74" spans="1:16" x14ac:dyDescent="0.2">
      <c r="A74" s="166" t="s">
        <v>75</v>
      </c>
      <c r="B74" s="167">
        <f>基金残高に係る経年分析!F57</f>
        <v>1074</v>
      </c>
      <c r="C74" s="167">
        <f>基金残高に係る経年分析!G57</f>
        <v>1013</v>
      </c>
      <c r="D74" s="167">
        <f>基金残高に係る経年分析!H57</f>
        <v>1009</v>
      </c>
    </row>
  </sheetData>
  <sheetProtection algorithmName="SHA-512" hashValue="w4RXcza0nHawgnR3m+XN13ZD57pEE3T3RFAS8sL/ABCkZSHE8iuMvqnvQaFx9oKT+z0ZLH9kafaSbAKcQYuDjQ==" saltValue="TxePSxywnxwj6eAVOcKi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7097778</v>
      </c>
      <c r="S5" s="613"/>
      <c r="T5" s="613"/>
      <c r="U5" s="613"/>
      <c r="V5" s="613"/>
      <c r="W5" s="613"/>
      <c r="X5" s="613"/>
      <c r="Y5" s="614"/>
      <c r="Z5" s="615">
        <v>37.700000000000003</v>
      </c>
      <c r="AA5" s="615"/>
      <c r="AB5" s="615"/>
      <c r="AC5" s="615"/>
      <c r="AD5" s="616">
        <v>6556730</v>
      </c>
      <c r="AE5" s="616"/>
      <c r="AF5" s="616"/>
      <c r="AG5" s="616"/>
      <c r="AH5" s="616"/>
      <c r="AI5" s="616"/>
      <c r="AJ5" s="616"/>
      <c r="AK5" s="616"/>
      <c r="AL5" s="617">
        <v>58.1</v>
      </c>
      <c r="AM5" s="618"/>
      <c r="AN5" s="618"/>
      <c r="AO5" s="619"/>
      <c r="AP5" s="609" t="s">
        <v>216</v>
      </c>
      <c r="AQ5" s="610"/>
      <c r="AR5" s="610"/>
      <c r="AS5" s="610"/>
      <c r="AT5" s="610"/>
      <c r="AU5" s="610"/>
      <c r="AV5" s="610"/>
      <c r="AW5" s="610"/>
      <c r="AX5" s="610"/>
      <c r="AY5" s="610"/>
      <c r="AZ5" s="610"/>
      <c r="BA5" s="610"/>
      <c r="BB5" s="610"/>
      <c r="BC5" s="610"/>
      <c r="BD5" s="610"/>
      <c r="BE5" s="610"/>
      <c r="BF5" s="611"/>
      <c r="BG5" s="623">
        <v>6556730</v>
      </c>
      <c r="BH5" s="624"/>
      <c r="BI5" s="624"/>
      <c r="BJ5" s="624"/>
      <c r="BK5" s="624"/>
      <c r="BL5" s="624"/>
      <c r="BM5" s="624"/>
      <c r="BN5" s="625"/>
      <c r="BO5" s="626">
        <v>92.4</v>
      </c>
      <c r="BP5" s="626"/>
      <c r="BQ5" s="626"/>
      <c r="BR5" s="626"/>
      <c r="BS5" s="627">
        <v>55851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120767</v>
      </c>
      <c r="S6" s="624"/>
      <c r="T6" s="624"/>
      <c r="U6" s="624"/>
      <c r="V6" s="624"/>
      <c r="W6" s="624"/>
      <c r="X6" s="624"/>
      <c r="Y6" s="625"/>
      <c r="Z6" s="626">
        <v>0.6</v>
      </c>
      <c r="AA6" s="626"/>
      <c r="AB6" s="626"/>
      <c r="AC6" s="626"/>
      <c r="AD6" s="627">
        <v>120767</v>
      </c>
      <c r="AE6" s="627"/>
      <c r="AF6" s="627"/>
      <c r="AG6" s="627"/>
      <c r="AH6" s="627"/>
      <c r="AI6" s="627"/>
      <c r="AJ6" s="627"/>
      <c r="AK6" s="627"/>
      <c r="AL6" s="628">
        <v>1.1000000000000001</v>
      </c>
      <c r="AM6" s="629"/>
      <c r="AN6" s="629"/>
      <c r="AO6" s="630"/>
      <c r="AP6" s="620" t="s">
        <v>221</v>
      </c>
      <c r="AQ6" s="621"/>
      <c r="AR6" s="621"/>
      <c r="AS6" s="621"/>
      <c r="AT6" s="621"/>
      <c r="AU6" s="621"/>
      <c r="AV6" s="621"/>
      <c r="AW6" s="621"/>
      <c r="AX6" s="621"/>
      <c r="AY6" s="621"/>
      <c r="AZ6" s="621"/>
      <c r="BA6" s="621"/>
      <c r="BB6" s="621"/>
      <c r="BC6" s="621"/>
      <c r="BD6" s="621"/>
      <c r="BE6" s="621"/>
      <c r="BF6" s="622"/>
      <c r="BG6" s="623">
        <v>6556730</v>
      </c>
      <c r="BH6" s="624"/>
      <c r="BI6" s="624"/>
      <c r="BJ6" s="624"/>
      <c r="BK6" s="624"/>
      <c r="BL6" s="624"/>
      <c r="BM6" s="624"/>
      <c r="BN6" s="625"/>
      <c r="BO6" s="626">
        <v>92.4</v>
      </c>
      <c r="BP6" s="626"/>
      <c r="BQ6" s="626"/>
      <c r="BR6" s="626"/>
      <c r="BS6" s="627">
        <v>55851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181809</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181798</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4347</v>
      </c>
      <c r="S7" s="624"/>
      <c r="T7" s="624"/>
      <c r="U7" s="624"/>
      <c r="V7" s="624"/>
      <c r="W7" s="624"/>
      <c r="X7" s="624"/>
      <c r="Y7" s="625"/>
      <c r="Z7" s="626">
        <v>0</v>
      </c>
      <c r="AA7" s="626"/>
      <c r="AB7" s="626"/>
      <c r="AC7" s="626"/>
      <c r="AD7" s="627">
        <v>4347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3185892</v>
      </c>
      <c r="BH7" s="624"/>
      <c r="BI7" s="624"/>
      <c r="BJ7" s="624"/>
      <c r="BK7" s="624"/>
      <c r="BL7" s="624"/>
      <c r="BM7" s="624"/>
      <c r="BN7" s="625"/>
      <c r="BO7" s="626">
        <v>44.9</v>
      </c>
      <c r="BP7" s="626"/>
      <c r="BQ7" s="626"/>
      <c r="BR7" s="626"/>
      <c r="BS7" s="627">
        <v>55851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2068514</v>
      </c>
      <c r="CS7" s="624"/>
      <c r="CT7" s="624"/>
      <c r="CU7" s="624"/>
      <c r="CV7" s="624"/>
      <c r="CW7" s="624"/>
      <c r="CX7" s="624"/>
      <c r="CY7" s="625"/>
      <c r="CZ7" s="626">
        <v>11.4</v>
      </c>
      <c r="DA7" s="626"/>
      <c r="DB7" s="626"/>
      <c r="DC7" s="626"/>
      <c r="DD7" s="632">
        <v>21733</v>
      </c>
      <c r="DE7" s="624"/>
      <c r="DF7" s="624"/>
      <c r="DG7" s="624"/>
      <c r="DH7" s="624"/>
      <c r="DI7" s="624"/>
      <c r="DJ7" s="624"/>
      <c r="DK7" s="624"/>
      <c r="DL7" s="624"/>
      <c r="DM7" s="624"/>
      <c r="DN7" s="624"/>
      <c r="DO7" s="624"/>
      <c r="DP7" s="625"/>
      <c r="DQ7" s="632">
        <v>1806405</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89111</v>
      </c>
      <c r="S8" s="624"/>
      <c r="T8" s="624"/>
      <c r="U8" s="624"/>
      <c r="V8" s="624"/>
      <c r="W8" s="624"/>
      <c r="X8" s="624"/>
      <c r="Y8" s="625"/>
      <c r="Z8" s="626">
        <v>0.5</v>
      </c>
      <c r="AA8" s="626"/>
      <c r="AB8" s="626"/>
      <c r="AC8" s="626"/>
      <c r="AD8" s="627">
        <v>89111</v>
      </c>
      <c r="AE8" s="627"/>
      <c r="AF8" s="627"/>
      <c r="AG8" s="627"/>
      <c r="AH8" s="627"/>
      <c r="AI8" s="627"/>
      <c r="AJ8" s="627"/>
      <c r="AK8" s="627"/>
      <c r="AL8" s="628">
        <v>0.8</v>
      </c>
      <c r="AM8" s="629"/>
      <c r="AN8" s="629"/>
      <c r="AO8" s="630"/>
      <c r="AP8" s="620" t="s">
        <v>227</v>
      </c>
      <c r="AQ8" s="621"/>
      <c r="AR8" s="621"/>
      <c r="AS8" s="621"/>
      <c r="AT8" s="621"/>
      <c r="AU8" s="621"/>
      <c r="AV8" s="621"/>
      <c r="AW8" s="621"/>
      <c r="AX8" s="621"/>
      <c r="AY8" s="621"/>
      <c r="AZ8" s="621"/>
      <c r="BA8" s="621"/>
      <c r="BB8" s="621"/>
      <c r="BC8" s="621"/>
      <c r="BD8" s="621"/>
      <c r="BE8" s="621"/>
      <c r="BF8" s="622"/>
      <c r="BG8" s="623">
        <v>78736</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8556422</v>
      </c>
      <c r="CS8" s="624"/>
      <c r="CT8" s="624"/>
      <c r="CU8" s="624"/>
      <c r="CV8" s="624"/>
      <c r="CW8" s="624"/>
      <c r="CX8" s="624"/>
      <c r="CY8" s="625"/>
      <c r="CZ8" s="626">
        <v>47</v>
      </c>
      <c r="DA8" s="626"/>
      <c r="DB8" s="626"/>
      <c r="DC8" s="626"/>
      <c r="DD8" s="632">
        <v>47878</v>
      </c>
      <c r="DE8" s="624"/>
      <c r="DF8" s="624"/>
      <c r="DG8" s="624"/>
      <c r="DH8" s="624"/>
      <c r="DI8" s="624"/>
      <c r="DJ8" s="624"/>
      <c r="DK8" s="624"/>
      <c r="DL8" s="624"/>
      <c r="DM8" s="624"/>
      <c r="DN8" s="624"/>
      <c r="DO8" s="624"/>
      <c r="DP8" s="625"/>
      <c r="DQ8" s="632">
        <v>5111870</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118294</v>
      </c>
      <c r="S9" s="624"/>
      <c r="T9" s="624"/>
      <c r="U9" s="624"/>
      <c r="V9" s="624"/>
      <c r="W9" s="624"/>
      <c r="X9" s="624"/>
      <c r="Y9" s="625"/>
      <c r="Z9" s="626">
        <v>0.6</v>
      </c>
      <c r="AA9" s="626"/>
      <c r="AB9" s="626"/>
      <c r="AC9" s="626"/>
      <c r="AD9" s="627">
        <v>118294</v>
      </c>
      <c r="AE9" s="627"/>
      <c r="AF9" s="627"/>
      <c r="AG9" s="627"/>
      <c r="AH9" s="627"/>
      <c r="AI9" s="627"/>
      <c r="AJ9" s="627"/>
      <c r="AK9" s="627"/>
      <c r="AL9" s="628">
        <v>1</v>
      </c>
      <c r="AM9" s="629"/>
      <c r="AN9" s="629"/>
      <c r="AO9" s="630"/>
      <c r="AP9" s="620" t="s">
        <v>230</v>
      </c>
      <c r="AQ9" s="621"/>
      <c r="AR9" s="621"/>
      <c r="AS9" s="621"/>
      <c r="AT9" s="621"/>
      <c r="AU9" s="621"/>
      <c r="AV9" s="621"/>
      <c r="AW9" s="621"/>
      <c r="AX9" s="621"/>
      <c r="AY9" s="621"/>
      <c r="AZ9" s="621"/>
      <c r="BA9" s="621"/>
      <c r="BB9" s="621"/>
      <c r="BC9" s="621"/>
      <c r="BD9" s="621"/>
      <c r="BE9" s="621"/>
      <c r="BF9" s="622"/>
      <c r="BG9" s="623">
        <v>2771422</v>
      </c>
      <c r="BH9" s="624"/>
      <c r="BI9" s="624"/>
      <c r="BJ9" s="624"/>
      <c r="BK9" s="624"/>
      <c r="BL9" s="624"/>
      <c r="BM9" s="624"/>
      <c r="BN9" s="625"/>
      <c r="BO9" s="626">
        <v>39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1499475</v>
      </c>
      <c r="CS9" s="624"/>
      <c r="CT9" s="624"/>
      <c r="CU9" s="624"/>
      <c r="CV9" s="624"/>
      <c r="CW9" s="624"/>
      <c r="CX9" s="624"/>
      <c r="CY9" s="625"/>
      <c r="CZ9" s="626">
        <v>8.1999999999999993</v>
      </c>
      <c r="DA9" s="626"/>
      <c r="DB9" s="626"/>
      <c r="DC9" s="626"/>
      <c r="DD9" s="632">
        <v>18920</v>
      </c>
      <c r="DE9" s="624"/>
      <c r="DF9" s="624"/>
      <c r="DG9" s="624"/>
      <c r="DH9" s="624"/>
      <c r="DI9" s="624"/>
      <c r="DJ9" s="624"/>
      <c r="DK9" s="624"/>
      <c r="DL9" s="624"/>
      <c r="DM9" s="624"/>
      <c r="DN9" s="624"/>
      <c r="DO9" s="624"/>
      <c r="DP9" s="625"/>
      <c r="DQ9" s="632">
        <v>1352890</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118309</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776</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406</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1165887</v>
      </c>
      <c r="S11" s="624"/>
      <c r="T11" s="624"/>
      <c r="U11" s="624"/>
      <c r="V11" s="624"/>
      <c r="W11" s="624"/>
      <c r="X11" s="624"/>
      <c r="Y11" s="625"/>
      <c r="Z11" s="628">
        <v>6.2</v>
      </c>
      <c r="AA11" s="629"/>
      <c r="AB11" s="629"/>
      <c r="AC11" s="635"/>
      <c r="AD11" s="632">
        <v>1165887</v>
      </c>
      <c r="AE11" s="624"/>
      <c r="AF11" s="624"/>
      <c r="AG11" s="624"/>
      <c r="AH11" s="624"/>
      <c r="AI11" s="624"/>
      <c r="AJ11" s="624"/>
      <c r="AK11" s="625"/>
      <c r="AL11" s="628">
        <v>10.3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217425</v>
      </c>
      <c r="BH11" s="624"/>
      <c r="BI11" s="624"/>
      <c r="BJ11" s="624"/>
      <c r="BK11" s="624"/>
      <c r="BL11" s="624"/>
      <c r="BM11" s="624"/>
      <c r="BN11" s="625"/>
      <c r="BO11" s="626">
        <v>3.1</v>
      </c>
      <c r="BP11" s="626"/>
      <c r="BQ11" s="626"/>
      <c r="BR11" s="626"/>
      <c r="BS11" s="627">
        <v>55851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229291</v>
      </c>
      <c r="CS11" s="624"/>
      <c r="CT11" s="624"/>
      <c r="CU11" s="624"/>
      <c r="CV11" s="624"/>
      <c r="CW11" s="624"/>
      <c r="CX11" s="624"/>
      <c r="CY11" s="625"/>
      <c r="CZ11" s="626">
        <v>1.3</v>
      </c>
      <c r="DA11" s="626"/>
      <c r="DB11" s="626"/>
      <c r="DC11" s="626"/>
      <c r="DD11" s="632">
        <v>115940</v>
      </c>
      <c r="DE11" s="624"/>
      <c r="DF11" s="624"/>
      <c r="DG11" s="624"/>
      <c r="DH11" s="624"/>
      <c r="DI11" s="624"/>
      <c r="DJ11" s="624"/>
      <c r="DK11" s="624"/>
      <c r="DL11" s="624"/>
      <c r="DM11" s="624"/>
      <c r="DN11" s="624"/>
      <c r="DO11" s="624"/>
      <c r="DP11" s="625"/>
      <c r="DQ11" s="632">
        <v>159837</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2965866</v>
      </c>
      <c r="BH12" s="624"/>
      <c r="BI12" s="624"/>
      <c r="BJ12" s="624"/>
      <c r="BK12" s="624"/>
      <c r="BL12" s="624"/>
      <c r="BM12" s="624"/>
      <c r="BN12" s="625"/>
      <c r="BO12" s="626">
        <v>41.8</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347161</v>
      </c>
      <c r="CS12" s="624"/>
      <c r="CT12" s="624"/>
      <c r="CU12" s="624"/>
      <c r="CV12" s="624"/>
      <c r="CW12" s="624"/>
      <c r="CX12" s="624"/>
      <c r="CY12" s="625"/>
      <c r="CZ12" s="626">
        <v>1.9</v>
      </c>
      <c r="DA12" s="626"/>
      <c r="DB12" s="626"/>
      <c r="DC12" s="626"/>
      <c r="DD12" s="632" t="s">
        <v>122</v>
      </c>
      <c r="DE12" s="624"/>
      <c r="DF12" s="624"/>
      <c r="DG12" s="624"/>
      <c r="DH12" s="624"/>
      <c r="DI12" s="624"/>
      <c r="DJ12" s="624"/>
      <c r="DK12" s="624"/>
      <c r="DL12" s="624"/>
      <c r="DM12" s="624"/>
      <c r="DN12" s="624"/>
      <c r="DO12" s="624"/>
      <c r="DP12" s="625"/>
      <c r="DQ12" s="632">
        <v>147085</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v>1746</v>
      </c>
      <c r="S13" s="624"/>
      <c r="T13" s="624"/>
      <c r="U13" s="624"/>
      <c r="V13" s="624"/>
      <c r="W13" s="624"/>
      <c r="X13" s="624"/>
      <c r="Y13" s="625"/>
      <c r="Z13" s="626">
        <v>0</v>
      </c>
      <c r="AA13" s="626"/>
      <c r="AB13" s="626"/>
      <c r="AC13" s="626"/>
      <c r="AD13" s="627">
        <v>1746</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2962637</v>
      </c>
      <c r="BH13" s="624"/>
      <c r="BI13" s="624"/>
      <c r="BJ13" s="624"/>
      <c r="BK13" s="624"/>
      <c r="BL13" s="624"/>
      <c r="BM13" s="624"/>
      <c r="BN13" s="625"/>
      <c r="BO13" s="626">
        <v>41.7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1597881</v>
      </c>
      <c r="CS13" s="624"/>
      <c r="CT13" s="624"/>
      <c r="CU13" s="624"/>
      <c r="CV13" s="624"/>
      <c r="CW13" s="624"/>
      <c r="CX13" s="624"/>
      <c r="CY13" s="625"/>
      <c r="CZ13" s="626">
        <v>8.8000000000000007</v>
      </c>
      <c r="DA13" s="626"/>
      <c r="DB13" s="626"/>
      <c r="DC13" s="626"/>
      <c r="DD13" s="632">
        <v>524047</v>
      </c>
      <c r="DE13" s="624"/>
      <c r="DF13" s="624"/>
      <c r="DG13" s="624"/>
      <c r="DH13" s="624"/>
      <c r="DI13" s="624"/>
      <c r="DJ13" s="624"/>
      <c r="DK13" s="624"/>
      <c r="DL13" s="624"/>
      <c r="DM13" s="624"/>
      <c r="DN13" s="624"/>
      <c r="DO13" s="624"/>
      <c r="DP13" s="625"/>
      <c r="DQ13" s="632">
        <v>1244963</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106894</v>
      </c>
      <c r="BH14" s="624"/>
      <c r="BI14" s="624"/>
      <c r="BJ14" s="624"/>
      <c r="BK14" s="624"/>
      <c r="BL14" s="624"/>
      <c r="BM14" s="624"/>
      <c r="BN14" s="625"/>
      <c r="BO14" s="626">
        <v>1.5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597979</v>
      </c>
      <c r="CS14" s="624"/>
      <c r="CT14" s="624"/>
      <c r="CU14" s="624"/>
      <c r="CV14" s="624"/>
      <c r="CW14" s="624"/>
      <c r="CX14" s="624"/>
      <c r="CY14" s="625"/>
      <c r="CZ14" s="626">
        <v>3.3</v>
      </c>
      <c r="DA14" s="626"/>
      <c r="DB14" s="626"/>
      <c r="DC14" s="626"/>
      <c r="DD14" s="632">
        <v>43935</v>
      </c>
      <c r="DE14" s="624"/>
      <c r="DF14" s="624"/>
      <c r="DG14" s="624"/>
      <c r="DH14" s="624"/>
      <c r="DI14" s="624"/>
      <c r="DJ14" s="624"/>
      <c r="DK14" s="624"/>
      <c r="DL14" s="624"/>
      <c r="DM14" s="624"/>
      <c r="DN14" s="624"/>
      <c r="DO14" s="624"/>
      <c r="DP14" s="625"/>
      <c r="DQ14" s="632">
        <v>579669</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34037</v>
      </c>
      <c r="S15" s="624"/>
      <c r="T15" s="624"/>
      <c r="U15" s="624"/>
      <c r="V15" s="624"/>
      <c r="W15" s="624"/>
      <c r="X15" s="624"/>
      <c r="Y15" s="625"/>
      <c r="Z15" s="626">
        <v>0.2</v>
      </c>
      <c r="AA15" s="626"/>
      <c r="AB15" s="626"/>
      <c r="AC15" s="626"/>
      <c r="AD15" s="627">
        <v>34037</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298078</v>
      </c>
      <c r="BH15" s="624"/>
      <c r="BI15" s="624"/>
      <c r="BJ15" s="624"/>
      <c r="BK15" s="624"/>
      <c r="BL15" s="624"/>
      <c r="BM15" s="624"/>
      <c r="BN15" s="625"/>
      <c r="BO15" s="626">
        <v>4.2</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1916089</v>
      </c>
      <c r="CS15" s="624"/>
      <c r="CT15" s="624"/>
      <c r="CU15" s="624"/>
      <c r="CV15" s="624"/>
      <c r="CW15" s="624"/>
      <c r="CX15" s="624"/>
      <c r="CY15" s="625"/>
      <c r="CZ15" s="626">
        <v>10.5</v>
      </c>
      <c r="DA15" s="626"/>
      <c r="DB15" s="626"/>
      <c r="DC15" s="626"/>
      <c r="DD15" s="632">
        <v>208690</v>
      </c>
      <c r="DE15" s="624"/>
      <c r="DF15" s="624"/>
      <c r="DG15" s="624"/>
      <c r="DH15" s="624"/>
      <c r="DI15" s="624"/>
      <c r="DJ15" s="624"/>
      <c r="DK15" s="624"/>
      <c r="DL15" s="624"/>
      <c r="DM15" s="624"/>
      <c r="DN15" s="624"/>
      <c r="DO15" s="624"/>
      <c r="DP15" s="625"/>
      <c r="DQ15" s="632">
        <v>1351801</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144685</v>
      </c>
      <c r="S16" s="624"/>
      <c r="T16" s="624"/>
      <c r="U16" s="624"/>
      <c r="V16" s="624"/>
      <c r="W16" s="624"/>
      <c r="X16" s="624"/>
      <c r="Y16" s="625"/>
      <c r="Z16" s="626">
        <v>0.8</v>
      </c>
      <c r="AA16" s="626"/>
      <c r="AB16" s="626"/>
      <c r="AC16" s="626"/>
      <c r="AD16" s="627">
        <v>144685</v>
      </c>
      <c r="AE16" s="627"/>
      <c r="AF16" s="627"/>
      <c r="AG16" s="627"/>
      <c r="AH16" s="627"/>
      <c r="AI16" s="627"/>
      <c r="AJ16" s="627"/>
      <c r="AK16" s="627"/>
      <c r="AL16" s="628">
        <v>1.3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282035</v>
      </c>
      <c r="S17" s="624"/>
      <c r="T17" s="624"/>
      <c r="U17" s="624"/>
      <c r="V17" s="624"/>
      <c r="W17" s="624"/>
      <c r="X17" s="624"/>
      <c r="Y17" s="625"/>
      <c r="Z17" s="626">
        <v>1.5</v>
      </c>
      <c r="AA17" s="626"/>
      <c r="AB17" s="626"/>
      <c r="AC17" s="626"/>
      <c r="AD17" s="627">
        <v>282035</v>
      </c>
      <c r="AE17" s="627"/>
      <c r="AF17" s="627"/>
      <c r="AG17" s="627"/>
      <c r="AH17" s="627"/>
      <c r="AI17" s="627"/>
      <c r="AJ17" s="627"/>
      <c r="AK17" s="627"/>
      <c r="AL17" s="628">
        <v>2.5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1195257</v>
      </c>
      <c r="CS17" s="624"/>
      <c r="CT17" s="624"/>
      <c r="CU17" s="624"/>
      <c r="CV17" s="624"/>
      <c r="CW17" s="624"/>
      <c r="CX17" s="624"/>
      <c r="CY17" s="625"/>
      <c r="CZ17" s="626">
        <v>6.6</v>
      </c>
      <c r="DA17" s="626"/>
      <c r="DB17" s="626"/>
      <c r="DC17" s="626"/>
      <c r="DD17" s="632" t="s">
        <v>122</v>
      </c>
      <c r="DE17" s="624"/>
      <c r="DF17" s="624"/>
      <c r="DG17" s="624"/>
      <c r="DH17" s="624"/>
      <c r="DI17" s="624"/>
      <c r="DJ17" s="624"/>
      <c r="DK17" s="624"/>
      <c r="DL17" s="624"/>
      <c r="DM17" s="624"/>
      <c r="DN17" s="624"/>
      <c r="DO17" s="624"/>
      <c r="DP17" s="625"/>
      <c r="DQ17" s="632">
        <v>1195257</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51671</v>
      </c>
      <c r="S18" s="624"/>
      <c r="T18" s="624"/>
      <c r="U18" s="624"/>
      <c r="V18" s="624"/>
      <c r="W18" s="624"/>
      <c r="X18" s="624"/>
      <c r="Y18" s="625"/>
      <c r="Z18" s="626">
        <v>0.3</v>
      </c>
      <c r="AA18" s="626"/>
      <c r="AB18" s="626"/>
      <c r="AC18" s="626"/>
      <c r="AD18" s="627">
        <v>51671</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226591</v>
      </c>
      <c r="S19" s="624"/>
      <c r="T19" s="624"/>
      <c r="U19" s="624"/>
      <c r="V19" s="624"/>
      <c r="W19" s="624"/>
      <c r="X19" s="624"/>
      <c r="Y19" s="625"/>
      <c r="Z19" s="626">
        <v>1.2</v>
      </c>
      <c r="AA19" s="626"/>
      <c r="AB19" s="626"/>
      <c r="AC19" s="626"/>
      <c r="AD19" s="627">
        <v>226591</v>
      </c>
      <c r="AE19" s="627"/>
      <c r="AF19" s="627"/>
      <c r="AG19" s="627"/>
      <c r="AH19" s="627"/>
      <c r="AI19" s="627"/>
      <c r="AJ19" s="627"/>
      <c r="AK19" s="627"/>
      <c r="AL19" s="628">
        <v>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541048</v>
      </c>
      <c r="BH19" s="624"/>
      <c r="BI19" s="624"/>
      <c r="BJ19" s="624"/>
      <c r="BK19" s="624"/>
      <c r="BL19" s="624"/>
      <c r="BM19" s="624"/>
      <c r="BN19" s="625"/>
      <c r="BO19" s="626">
        <v>7.6</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3773</v>
      </c>
      <c r="S20" s="624"/>
      <c r="T20" s="624"/>
      <c r="U20" s="624"/>
      <c r="V20" s="624"/>
      <c r="W20" s="624"/>
      <c r="X20" s="624"/>
      <c r="Y20" s="625"/>
      <c r="Z20" s="626">
        <v>0</v>
      </c>
      <c r="AA20" s="626"/>
      <c r="AB20" s="626"/>
      <c r="AC20" s="626"/>
      <c r="AD20" s="627">
        <v>3773</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541048</v>
      </c>
      <c r="BH20" s="624"/>
      <c r="BI20" s="624"/>
      <c r="BJ20" s="624"/>
      <c r="BK20" s="624"/>
      <c r="BL20" s="624"/>
      <c r="BM20" s="624"/>
      <c r="BN20" s="625"/>
      <c r="BO20" s="626">
        <v>7.6</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18190654</v>
      </c>
      <c r="CS20" s="624"/>
      <c r="CT20" s="624"/>
      <c r="CU20" s="624"/>
      <c r="CV20" s="624"/>
      <c r="CW20" s="624"/>
      <c r="CX20" s="624"/>
      <c r="CY20" s="625"/>
      <c r="CZ20" s="626">
        <v>100</v>
      </c>
      <c r="DA20" s="626"/>
      <c r="DB20" s="626"/>
      <c r="DC20" s="626"/>
      <c r="DD20" s="632">
        <v>981143</v>
      </c>
      <c r="DE20" s="624"/>
      <c r="DF20" s="624"/>
      <c r="DG20" s="624"/>
      <c r="DH20" s="624"/>
      <c r="DI20" s="624"/>
      <c r="DJ20" s="624"/>
      <c r="DK20" s="624"/>
      <c r="DL20" s="624"/>
      <c r="DM20" s="624"/>
      <c r="DN20" s="624"/>
      <c r="DO20" s="624"/>
      <c r="DP20" s="625"/>
      <c r="DQ20" s="632">
        <v>13131981</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2799203</v>
      </c>
      <c r="S21" s="624"/>
      <c r="T21" s="624"/>
      <c r="U21" s="624"/>
      <c r="V21" s="624"/>
      <c r="W21" s="624"/>
      <c r="X21" s="624"/>
      <c r="Y21" s="625"/>
      <c r="Z21" s="626">
        <v>14.9</v>
      </c>
      <c r="AA21" s="626"/>
      <c r="AB21" s="626"/>
      <c r="AC21" s="626"/>
      <c r="AD21" s="627">
        <v>2596345</v>
      </c>
      <c r="AE21" s="627"/>
      <c r="AF21" s="627"/>
      <c r="AG21" s="627"/>
      <c r="AH21" s="627"/>
      <c r="AI21" s="627"/>
      <c r="AJ21" s="627"/>
      <c r="AK21" s="627"/>
      <c r="AL21" s="628">
        <v>23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2596345</v>
      </c>
      <c r="S22" s="624"/>
      <c r="T22" s="624"/>
      <c r="U22" s="624"/>
      <c r="V22" s="624"/>
      <c r="W22" s="624"/>
      <c r="X22" s="624"/>
      <c r="Y22" s="625"/>
      <c r="Z22" s="626">
        <v>13.8</v>
      </c>
      <c r="AA22" s="626"/>
      <c r="AB22" s="626"/>
      <c r="AC22" s="626"/>
      <c r="AD22" s="627">
        <v>2596345</v>
      </c>
      <c r="AE22" s="627"/>
      <c r="AF22" s="627"/>
      <c r="AG22" s="627"/>
      <c r="AH22" s="627"/>
      <c r="AI22" s="627"/>
      <c r="AJ22" s="627"/>
      <c r="AK22" s="627"/>
      <c r="AL22" s="628">
        <v>23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202858</v>
      </c>
      <c r="S23" s="624"/>
      <c r="T23" s="624"/>
      <c r="U23" s="624"/>
      <c r="V23" s="624"/>
      <c r="W23" s="624"/>
      <c r="X23" s="624"/>
      <c r="Y23" s="625"/>
      <c r="Z23" s="626">
        <v>1.1000000000000001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541048</v>
      </c>
      <c r="BH23" s="624"/>
      <c r="BI23" s="624"/>
      <c r="BJ23" s="624"/>
      <c r="BK23" s="624"/>
      <c r="BL23" s="624"/>
      <c r="BM23" s="624"/>
      <c r="BN23" s="625"/>
      <c r="BO23" s="626">
        <v>7.6</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10094044</v>
      </c>
      <c r="CS24" s="613"/>
      <c r="CT24" s="613"/>
      <c r="CU24" s="613"/>
      <c r="CV24" s="613"/>
      <c r="CW24" s="613"/>
      <c r="CX24" s="613"/>
      <c r="CY24" s="614"/>
      <c r="CZ24" s="617">
        <v>55.5</v>
      </c>
      <c r="DA24" s="618"/>
      <c r="DB24" s="618"/>
      <c r="DC24" s="634"/>
      <c r="DD24" s="655">
        <v>6927426</v>
      </c>
      <c r="DE24" s="613"/>
      <c r="DF24" s="613"/>
      <c r="DG24" s="613"/>
      <c r="DH24" s="613"/>
      <c r="DI24" s="613"/>
      <c r="DJ24" s="613"/>
      <c r="DK24" s="614"/>
      <c r="DL24" s="655">
        <v>6188007</v>
      </c>
      <c r="DM24" s="613"/>
      <c r="DN24" s="613"/>
      <c r="DO24" s="613"/>
      <c r="DP24" s="613"/>
      <c r="DQ24" s="613"/>
      <c r="DR24" s="613"/>
      <c r="DS24" s="613"/>
      <c r="DT24" s="613"/>
      <c r="DU24" s="613"/>
      <c r="DV24" s="614"/>
      <c r="DW24" s="617">
        <v>54.6</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11857890</v>
      </c>
      <c r="S25" s="624"/>
      <c r="T25" s="624"/>
      <c r="U25" s="624"/>
      <c r="V25" s="624"/>
      <c r="W25" s="624"/>
      <c r="X25" s="624"/>
      <c r="Y25" s="625"/>
      <c r="Z25" s="626">
        <v>62.9</v>
      </c>
      <c r="AA25" s="626"/>
      <c r="AB25" s="626"/>
      <c r="AC25" s="626"/>
      <c r="AD25" s="627">
        <v>11113984</v>
      </c>
      <c r="AE25" s="627"/>
      <c r="AF25" s="627"/>
      <c r="AG25" s="627"/>
      <c r="AH25" s="627"/>
      <c r="AI25" s="627"/>
      <c r="AJ25" s="627"/>
      <c r="AK25" s="627"/>
      <c r="AL25" s="628">
        <v>98.5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3980039</v>
      </c>
      <c r="CS25" s="644"/>
      <c r="CT25" s="644"/>
      <c r="CU25" s="644"/>
      <c r="CV25" s="644"/>
      <c r="CW25" s="644"/>
      <c r="CX25" s="644"/>
      <c r="CY25" s="645"/>
      <c r="CZ25" s="628">
        <v>21.9</v>
      </c>
      <c r="DA25" s="656"/>
      <c r="DB25" s="656"/>
      <c r="DC25" s="658"/>
      <c r="DD25" s="632">
        <v>3642429</v>
      </c>
      <c r="DE25" s="644"/>
      <c r="DF25" s="644"/>
      <c r="DG25" s="644"/>
      <c r="DH25" s="644"/>
      <c r="DI25" s="644"/>
      <c r="DJ25" s="644"/>
      <c r="DK25" s="645"/>
      <c r="DL25" s="632">
        <v>3631812</v>
      </c>
      <c r="DM25" s="644"/>
      <c r="DN25" s="644"/>
      <c r="DO25" s="644"/>
      <c r="DP25" s="644"/>
      <c r="DQ25" s="644"/>
      <c r="DR25" s="644"/>
      <c r="DS25" s="644"/>
      <c r="DT25" s="644"/>
      <c r="DU25" s="644"/>
      <c r="DV25" s="645"/>
      <c r="DW25" s="628">
        <v>32</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6280</v>
      </c>
      <c r="S26" s="624"/>
      <c r="T26" s="624"/>
      <c r="U26" s="624"/>
      <c r="V26" s="624"/>
      <c r="W26" s="624"/>
      <c r="X26" s="624"/>
      <c r="Y26" s="625"/>
      <c r="Z26" s="626">
        <v>0</v>
      </c>
      <c r="AA26" s="626"/>
      <c r="AB26" s="626"/>
      <c r="AC26" s="626"/>
      <c r="AD26" s="627">
        <v>6280</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2340492</v>
      </c>
      <c r="CS26" s="624"/>
      <c r="CT26" s="624"/>
      <c r="CU26" s="624"/>
      <c r="CV26" s="624"/>
      <c r="CW26" s="624"/>
      <c r="CX26" s="624"/>
      <c r="CY26" s="625"/>
      <c r="CZ26" s="628">
        <v>12.9</v>
      </c>
      <c r="DA26" s="656"/>
      <c r="DB26" s="656"/>
      <c r="DC26" s="658"/>
      <c r="DD26" s="632">
        <v>2136840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18121</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7097778</v>
      </c>
      <c r="BH27" s="624"/>
      <c r="BI27" s="624"/>
      <c r="BJ27" s="624"/>
      <c r="BK27" s="624"/>
      <c r="BL27" s="624"/>
      <c r="BM27" s="624"/>
      <c r="BN27" s="625"/>
      <c r="BO27" s="626">
        <v>100</v>
      </c>
      <c r="BP27" s="626"/>
      <c r="BQ27" s="626"/>
      <c r="BR27" s="626"/>
      <c r="BS27" s="627">
        <v>55851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4918748</v>
      </c>
      <c r="CS27" s="644"/>
      <c r="CT27" s="644"/>
      <c r="CU27" s="644"/>
      <c r="CV27" s="644"/>
      <c r="CW27" s="644"/>
      <c r="CX27" s="644"/>
      <c r="CY27" s="645"/>
      <c r="CZ27" s="628">
        <v>27</v>
      </c>
      <c r="DA27" s="656"/>
      <c r="DB27" s="656"/>
      <c r="DC27" s="658"/>
      <c r="DD27" s="632">
        <v>2089740</v>
      </c>
      <c r="DE27" s="644"/>
      <c r="DF27" s="644"/>
      <c r="DG27" s="644"/>
      <c r="DH27" s="644"/>
      <c r="DI27" s="644"/>
      <c r="DJ27" s="644"/>
      <c r="DK27" s="645"/>
      <c r="DL27" s="632">
        <v>1360938</v>
      </c>
      <c r="DM27" s="644"/>
      <c r="DN27" s="644"/>
      <c r="DO27" s="644"/>
      <c r="DP27" s="644"/>
      <c r="DQ27" s="644"/>
      <c r="DR27" s="644"/>
      <c r="DS27" s="644"/>
      <c r="DT27" s="644"/>
      <c r="DU27" s="644"/>
      <c r="DV27" s="645"/>
      <c r="DW27" s="628">
        <v>12</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156685</v>
      </c>
      <c r="S28" s="624"/>
      <c r="T28" s="624"/>
      <c r="U28" s="624"/>
      <c r="V28" s="624"/>
      <c r="W28" s="624"/>
      <c r="X28" s="624"/>
      <c r="Y28" s="625"/>
      <c r="Z28" s="626">
        <v>0.8</v>
      </c>
      <c r="AA28" s="626"/>
      <c r="AB28" s="626"/>
      <c r="AC28" s="626"/>
      <c r="AD28" s="627">
        <v>96657</v>
      </c>
      <c r="AE28" s="627"/>
      <c r="AF28" s="627"/>
      <c r="AG28" s="627"/>
      <c r="AH28" s="627"/>
      <c r="AI28" s="627"/>
      <c r="AJ28" s="627"/>
      <c r="AK28" s="627"/>
      <c r="AL28" s="628">
        <v>0.9</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1195257</v>
      </c>
      <c r="CS28" s="624"/>
      <c r="CT28" s="624"/>
      <c r="CU28" s="624"/>
      <c r="CV28" s="624"/>
      <c r="CW28" s="624"/>
      <c r="CX28" s="624"/>
      <c r="CY28" s="625"/>
      <c r="CZ28" s="628">
        <v>6.6</v>
      </c>
      <c r="DA28" s="656"/>
      <c r="DB28" s="656"/>
      <c r="DC28" s="658"/>
      <c r="DD28" s="632">
        <v>1195257</v>
      </c>
      <c r="DE28" s="624"/>
      <c r="DF28" s="624"/>
      <c r="DG28" s="624"/>
      <c r="DH28" s="624"/>
      <c r="DI28" s="624"/>
      <c r="DJ28" s="624"/>
      <c r="DK28" s="625"/>
      <c r="DL28" s="632">
        <v>1195257</v>
      </c>
      <c r="DM28" s="624"/>
      <c r="DN28" s="624"/>
      <c r="DO28" s="624"/>
      <c r="DP28" s="624"/>
      <c r="DQ28" s="624"/>
      <c r="DR28" s="624"/>
      <c r="DS28" s="624"/>
      <c r="DT28" s="624"/>
      <c r="DU28" s="624"/>
      <c r="DV28" s="625"/>
      <c r="DW28" s="628">
        <v>10.5</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46643</v>
      </c>
      <c r="S29" s="624"/>
      <c r="T29" s="624"/>
      <c r="U29" s="624"/>
      <c r="V29" s="624"/>
      <c r="W29" s="624"/>
      <c r="X29" s="624"/>
      <c r="Y29" s="625"/>
      <c r="Z29" s="626">
        <v>0.2</v>
      </c>
      <c r="AA29" s="626"/>
      <c r="AB29" s="626"/>
      <c r="AC29" s="626"/>
      <c r="AD29" s="627">
        <v>21557</v>
      </c>
      <c r="AE29" s="627"/>
      <c r="AF29" s="627"/>
      <c r="AG29" s="627"/>
      <c r="AH29" s="627"/>
      <c r="AI29" s="627"/>
      <c r="AJ29" s="627"/>
      <c r="AK29" s="627"/>
      <c r="AL29" s="628">
        <v>0.2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1195257</v>
      </c>
      <c r="CS29" s="644"/>
      <c r="CT29" s="644"/>
      <c r="CU29" s="644"/>
      <c r="CV29" s="644"/>
      <c r="CW29" s="644"/>
      <c r="CX29" s="644"/>
      <c r="CY29" s="645"/>
      <c r="CZ29" s="628">
        <v>6.6</v>
      </c>
      <c r="DA29" s="656"/>
      <c r="DB29" s="656"/>
      <c r="DC29" s="658"/>
      <c r="DD29" s="632">
        <v>1195257</v>
      </c>
      <c r="DE29" s="644"/>
      <c r="DF29" s="644"/>
      <c r="DG29" s="644"/>
      <c r="DH29" s="644"/>
      <c r="DI29" s="644"/>
      <c r="DJ29" s="644"/>
      <c r="DK29" s="645"/>
      <c r="DL29" s="632">
        <v>1195257</v>
      </c>
      <c r="DM29" s="644"/>
      <c r="DN29" s="644"/>
      <c r="DO29" s="644"/>
      <c r="DP29" s="644"/>
      <c r="DQ29" s="644"/>
      <c r="DR29" s="644"/>
      <c r="DS29" s="644"/>
      <c r="DT29" s="644"/>
      <c r="DU29" s="644"/>
      <c r="DV29" s="645"/>
      <c r="DW29" s="628">
        <v>10.5</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3313490</v>
      </c>
      <c r="S30" s="624"/>
      <c r="T30" s="624"/>
      <c r="U30" s="624"/>
      <c r="V30" s="624"/>
      <c r="W30" s="624"/>
      <c r="X30" s="624"/>
      <c r="Y30" s="625"/>
      <c r="Z30" s="626">
        <v>17.600000000000001</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1169075</v>
      </c>
      <c r="CS30" s="624"/>
      <c r="CT30" s="624"/>
      <c r="CU30" s="624"/>
      <c r="CV30" s="624"/>
      <c r="CW30" s="624"/>
      <c r="CX30" s="624"/>
      <c r="CY30" s="625"/>
      <c r="CZ30" s="628">
        <v>6.4</v>
      </c>
      <c r="DA30" s="656"/>
      <c r="DB30" s="656"/>
      <c r="DC30" s="658"/>
      <c r="DD30" s="632">
        <v>1169075</v>
      </c>
      <c r="DE30" s="624"/>
      <c r="DF30" s="624"/>
      <c r="DG30" s="624"/>
      <c r="DH30" s="624"/>
      <c r="DI30" s="624"/>
      <c r="DJ30" s="624"/>
      <c r="DK30" s="625"/>
      <c r="DL30" s="632">
        <v>1169075</v>
      </c>
      <c r="DM30" s="624"/>
      <c r="DN30" s="624"/>
      <c r="DO30" s="624"/>
      <c r="DP30" s="624"/>
      <c r="DQ30" s="624"/>
      <c r="DR30" s="624"/>
      <c r="DS30" s="624"/>
      <c r="DT30" s="624"/>
      <c r="DU30" s="624"/>
      <c r="DV30" s="625"/>
      <c r="DW30" s="628">
        <v>10.3</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99.3</v>
      </c>
      <c r="BH31" s="667"/>
      <c r="BI31" s="667"/>
      <c r="BJ31" s="667"/>
      <c r="BK31" s="667"/>
      <c r="BL31" s="667"/>
      <c r="BM31" s="618">
        <v>97.5</v>
      </c>
      <c r="BN31" s="667"/>
      <c r="BO31" s="667"/>
      <c r="BP31" s="667"/>
      <c r="BQ31" s="668"/>
      <c r="BR31" s="670">
        <v>99.2</v>
      </c>
      <c r="BS31" s="667"/>
      <c r="BT31" s="667"/>
      <c r="BU31" s="667"/>
      <c r="BV31" s="667"/>
      <c r="BW31" s="667"/>
      <c r="BX31" s="618">
        <v>97.3</v>
      </c>
      <c r="BY31" s="667"/>
      <c r="BZ31" s="667"/>
      <c r="CA31" s="667"/>
      <c r="CB31" s="668"/>
      <c r="CD31" s="663"/>
      <c r="CE31" s="664"/>
      <c r="CF31" s="620" t="s">
        <v>300</v>
      </c>
      <c r="CG31" s="621"/>
      <c r="CH31" s="621"/>
      <c r="CI31" s="621"/>
      <c r="CJ31" s="621"/>
      <c r="CK31" s="621"/>
      <c r="CL31" s="621"/>
      <c r="CM31" s="621"/>
      <c r="CN31" s="621"/>
      <c r="CO31" s="621"/>
      <c r="CP31" s="621"/>
      <c r="CQ31" s="622"/>
      <c r="CR31" s="623">
        <v>26182</v>
      </c>
      <c r="CS31" s="644"/>
      <c r="CT31" s="644"/>
      <c r="CU31" s="644"/>
      <c r="CV31" s="644"/>
      <c r="CW31" s="644"/>
      <c r="CX31" s="644"/>
      <c r="CY31" s="645"/>
      <c r="CZ31" s="628">
        <v>0.1</v>
      </c>
      <c r="DA31" s="656"/>
      <c r="DB31" s="656"/>
      <c r="DC31" s="658"/>
      <c r="DD31" s="632">
        <v>26182</v>
      </c>
      <c r="DE31" s="644"/>
      <c r="DF31" s="644"/>
      <c r="DG31" s="644"/>
      <c r="DH31" s="644"/>
      <c r="DI31" s="644"/>
      <c r="DJ31" s="644"/>
      <c r="DK31" s="645"/>
      <c r="DL31" s="632">
        <v>26182</v>
      </c>
      <c r="DM31" s="644"/>
      <c r="DN31" s="644"/>
      <c r="DO31" s="644"/>
      <c r="DP31" s="644"/>
      <c r="DQ31" s="644"/>
      <c r="DR31" s="644"/>
      <c r="DS31" s="644"/>
      <c r="DT31" s="644"/>
      <c r="DU31" s="644"/>
      <c r="DV31" s="645"/>
      <c r="DW31" s="628">
        <v>0.2</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1309420</v>
      </c>
      <c r="S32" s="624"/>
      <c r="T32" s="624"/>
      <c r="U32" s="624"/>
      <c r="V32" s="624"/>
      <c r="W32" s="624"/>
      <c r="X32" s="624"/>
      <c r="Y32" s="625"/>
      <c r="Z32" s="626">
        <v>6.9</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v>
      </c>
      <c r="BH32" s="644"/>
      <c r="BI32" s="644"/>
      <c r="BJ32" s="644"/>
      <c r="BK32" s="644"/>
      <c r="BL32" s="644"/>
      <c r="BM32" s="629">
        <v>95.8</v>
      </c>
      <c r="BN32" s="644"/>
      <c r="BO32" s="644"/>
      <c r="BP32" s="644"/>
      <c r="BQ32" s="669"/>
      <c r="BR32" s="680">
        <v>98.8</v>
      </c>
      <c r="BS32" s="644"/>
      <c r="BT32" s="644"/>
      <c r="BU32" s="644"/>
      <c r="BV32" s="644"/>
      <c r="BW32" s="644"/>
      <c r="BX32" s="629">
        <v>95.9</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11353</v>
      </c>
      <c r="S33" s="624"/>
      <c r="T33" s="624"/>
      <c r="U33" s="624"/>
      <c r="V33" s="624"/>
      <c r="W33" s="624"/>
      <c r="X33" s="624"/>
      <c r="Y33" s="625"/>
      <c r="Z33" s="626">
        <v>0.1</v>
      </c>
      <c r="AA33" s="626"/>
      <c r="AB33" s="626"/>
      <c r="AC33" s="626"/>
      <c r="AD33" s="627">
        <v>893</v>
      </c>
      <c r="AE33" s="627"/>
      <c r="AF33" s="627"/>
      <c r="AG33" s="627"/>
      <c r="AH33" s="627"/>
      <c r="AI33" s="627"/>
      <c r="AJ33" s="627"/>
      <c r="AK33" s="627"/>
      <c r="AL33" s="628">
        <v>0</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99.7</v>
      </c>
      <c r="BH33" s="682"/>
      <c r="BI33" s="682"/>
      <c r="BJ33" s="682"/>
      <c r="BK33" s="682"/>
      <c r="BL33" s="682"/>
      <c r="BM33" s="683">
        <v>98.9</v>
      </c>
      <c r="BN33" s="682"/>
      <c r="BO33" s="682"/>
      <c r="BP33" s="682"/>
      <c r="BQ33" s="684"/>
      <c r="BR33" s="681">
        <v>99.6</v>
      </c>
      <c r="BS33" s="682"/>
      <c r="BT33" s="682"/>
      <c r="BU33" s="682"/>
      <c r="BV33" s="682"/>
      <c r="BW33" s="682"/>
      <c r="BX33" s="683">
        <v>98.6</v>
      </c>
      <c r="BY33" s="682"/>
      <c r="BZ33" s="682"/>
      <c r="CA33" s="682"/>
      <c r="CB33" s="684"/>
      <c r="CD33" s="620" t="s">
        <v>307</v>
      </c>
      <c r="CE33" s="621"/>
      <c r="CF33" s="621"/>
      <c r="CG33" s="621"/>
      <c r="CH33" s="621"/>
      <c r="CI33" s="621"/>
      <c r="CJ33" s="621"/>
      <c r="CK33" s="621"/>
      <c r="CL33" s="621"/>
      <c r="CM33" s="621"/>
      <c r="CN33" s="621"/>
      <c r="CO33" s="621"/>
      <c r="CP33" s="621"/>
      <c r="CQ33" s="622"/>
      <c r="CR33" s="623">
        <v>7115467</v>
      </c>
      <c r="CS33" s="644"/>
      <c r="CT33" s="644"/>
      <c r="CU33" s="644"/>
      <c r="CV33" s="644"/>
      <c r="CW33" s="644"/>
      <c r="CX33" s="644"/>
      <c r="CY33" s="645"/>
      <c r="CZ33" s="628">
        <v>39.1</v>
      </c>
      <c r="DA33" s="656"/>
      <c r="DB33" s="656"/>
      <c r="DC33" s="658"/>
      <c r="DD33" s="632">
        <v>5794212</v>
      </c>
      <c r="DE33" s="644"/>
      <c r="DF33" s="644"/>
      <c r="DG33" s="644"/>
      <c r="DH33" s="644"/>
      <c r="DI33" s="644"/>
      <c r="DJ33" s="644"/>
      <c r="DK33" s="645"/>
      <c r="DL33" s="632">
        <v>4190884</v>
      </c>
      <c r="DM33" s="644"/>
      <c r="DN33" s="644"/>
      <c r="DO33" s="644"/>
      <c r="DP33" s="644"/>
      <c r="DQ33" s="644"/>
      <c r="DR33" s="644"/>
      <c r="DS33" s="644"/>
      <c r="DT33" s="644"/>
      <c r="DU33" s="644"/>
      <c r="DV33" s="645"/>
      <c r="DW33" s="628">
        <v>37</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70646</v>
      </c>
      <c r="S34" s="624"/>
      <c r="T34" s="624"/>
      <c r="U34" s="624"/>
      <c r="V34" s="624"/>
      <c r="W34" s="624"/>
      <c r="X34" s="624"/>
      <c r="Y34" s="625"/>
      <c r="Z34" s="626">
        <v>0.4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2699368</v>
      </c>
      <c r="CS34" s="624"/>
      <c r="CT34" s="624"/>
      <c r="CU34" s="624"/>
      <c r="CV34" s="624"/>
      <c r="CW34" s="624"/>
      <c r="CX34" s="624"/>
      <c r="CY34" s="625"/>
      <c r="CZ34" s="628">
        <v>14.8</v>
      </c>
      <c r="DA34" s="656"/>
      <c r="DB34" s="656"/>
      <c r="DC34" s="658"/>
      <c r="DD34" s="632">
        <v>2024018</v>
      </c>
      <c r="DE34" s="624"/>
      <c r="DF34" s="624"/>
      <c r="DG34" s="624"/>
      <c r="DH34" s="624"/>
      <c r="DI34" s="624"/>
      <c r="DJ34" s="624"/>
      <c r="DK34" s="625"/>
      <c r="DL34" s="632">
        <v>1630053</v>
      </c>
      <c r="DM34" s="624"/>
      <c r="DN34" s="624"/>
      <c r="DO34" s="624"/>
      <c r="DP34" s="624"/>
      <c r="DQ34" s="624"/>
      <c r="DR34" s="624"/>
      <c r="DS34" s="624"/>
      <c r="DT34" s="624"/>
      <c r="DU34" s="624"/>
      <c r="DV34" s="625"/>
      <c r="DW34" s="628">
        <v>14.4</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371778</v>
      </c>
      <c r="S35" s="624"/>
      <c r="T35" s="624"/>
      <c r="U35" s="624"/>
      <c r="V35" s="624"/>
      <c r="W35" s="624"/>
      <c r="X35" s="624"/>
      <c r="Y35" s="625"/>
      <c r="Z35" s="626">
        <v>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256912</v>
      </c>
      <c r="CS35" s="644"/>
      <c r="CT35" s="644"/>
      <c r="CU35" s="644"/>
      <c r="CV35" s="644"/>
      <c r="CW35" s="644"/>
      <c r="CX35" s="644"/>
      <c r="CY35" s="645"/>
      <c r="CZ35" s="628">
        <v>1.4</v>
      </c>
      <c r="DA35" s="656"/>
      <c r="DB35" s="656"/>
      <c r="DC35" s="658"/>
      <c r="DD35" s="632">
        <v>246735</v>
      </c>
      <c r="DE35" s="644"/>
      <c r="DF35" s="644"/>
      <c r="DG35" s="644"/>
      <c r="DH35" s="644"/>
      <c r="DI35" s="644"/>
      <c r="DJ35" s="644"/>
      <c r="DK35" s="645"/>
      <c r="DL35" s="632">
        <v>246735</v>
      </c>
      <c r="DM35" s="644"/>
      <c r="DN35" s="644"/>
      <c r="DO35" s="644"/>
      <c r="DP35" s="644"/>
      <c r="DQ35" s="644"/>
      <c r="DR35" s="644"/>
      <c r="DS35" s="644"/>
      <c r="DT35" s="644"/>
      <c r="DU35" s="644"/>
      <c r="DV35" s="645"/>
      <c r="DW35" s="628">
        <v>2.2000000000000002</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787105</v>
      </c>
      <c r="S36" s="624"/>
      <c r="T36" s="624"/>
      <c r="U36" s="624"/>
      <c r="V36" s="624"/>
      <c r="W36" s="624"/>
      <c r="X36" s="624"/>
      <c r="Y36" s="625"/>
      <c r="Z36" s="626">
        <v>4.2</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2337875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106656</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1969188</v>
      </c>
      <c r="CS36" s="624"/>
      <c r="CT36" s="624"/>
      <c r="CU36" s="624"/>
      <c r="CV36" s="624"/>
      <c r="CW36" s="624"/>
      <c r="CX36" s="624"/>
      <c r="CY36" s="625"/>
      <c r="CZ36" s="628">
        <v>10.8</v>
      </c>
      <c r="DA36" s="656"/>
      <c r="DB36" s="656"/>
      <c r="DC36" s="658"/>
      <c r="DD36" s="632">
        <v>1777771</v>
      </c>
      <c r="DE36" s="624"/>
      <c r="DF36" s="624"/>
      <c r="DG36" s="624"/>
      <c r="DH36" s="624"/>
      <c r="DI36" s="624"/>
      <c r="DJ36" s="624"/>
      <c r="DK36" s="625"/>
      <c r="DL36" s="632">
        <v>1032581</v>
      </c>
      <c r="DM36" s="624"/>
      <c r="DN36" s="624"/>
      <c r="DO36" s="624"/>
      <c r="DP36" s="624"/>
      <c r="DQ36" s="624"/>
      <c r="DR36" s="624"/>
      <c r="DS36" s="624"/>
      <c r="DT36" s="624"/>
      <c r="DU36" s="624"/>
      <c r="DV36" s="625"/>
      <c r="DW36" s="628">
        <v>9.1</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627362</v>
      </c>
      <c r="S37" s="624"/>
      <c r="T37" s="624"/>
      <c r="U37" s="624"/>
      <c r="V37" s="624"/>
      <c r="W37" s="624"/>
      <c r="X37" s="624"/>
      <c r="Y37" s="625"/>
      <c r="Z37" s="626">
        <v>3.3</v>
      </c>
      <c r="AA37" s="626"/>
      <c r="AB37" s="626"/>
      <c r="AC37" s="626"/>
      <c r="AD37" s="627">
        <v>47015</v>
      </c>
      <c r="AE37" s="627"/>
      <c r="AF37" s="627"/>
      <c r="AG37" s="627"/>
      <c r="AH37" s="627"/>
      <c r="AI37" s="627"/>
      <c r="AJ37" s="627"/>
      <c r="AK37" s="627"/>
      <c r="AL37" s="628">
        <v>0.4</v>
      </c>
      <c r="AM37" s="629"/>
      <c r="AN37" s="629"/>
      <c r="AO37" s="630"/>
      <c r="AQ37" s="686" t="s">
        <v>319</v>
      </c>
      <c r="AR37" s="687"/>
      <c r="AS37" s="687"/>
      <c r="AT37" s="687"/>
      <c r="AU37" s="687"/>
      <c r="AV37" s="687"/>
      <c r="AW37" s="687"/>
      <c r="AX37" s="687"/>
      <c r="AY37" s="688"/>
      <c r="AZ37" s="623">
        <v>701804</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97450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606304</v>
      </c>
      <c r="CS37" s="644"/>
      <c r="CT37" s="644"/>
      <c r="CU37" s="644"/>
      <c r="CV37" s="644"/>
      <c r="CW37" s="644"/>
      <c r="CX37" s="644"/>
      <c r="CY37" s="645"/>
      <c r="CZ37" s="628">
        <v>3.3</v>
      </c>
      <c r="DA37" s="656"/>
      <c r="DB37" s="656"/>
      <c r="DC37" s="658"/>
      <c r="DD37" s="632">
        <v>606304</v>
      </c>
      <c r="DE37" s="644"/>
      <c r="DF37" s="644"/>
      <c r="DG37" s="644"/>
      <c r="DH37" s="644"/>
      <c r="DI37" s="644"/>
      <c r="DJ37" s="644"/>
      <c r="DK37" s="645"/>
      <c r="DL37" s="632">
        <v>603463</v>
      </c>
      <c r="DM37" s="644"/>
      <c r="DN37" s="644"/>
      <c r="DO37" s="644"/>
      <c r="DP37" s="644"/>
      <c r="DQ37" s="644"/>
      <c r="DR37" s="644"/>
      <c r="DS37" s="644"/>
      <c r="DT37" s="644"/>
      <c r="DU37" s="644"/>
      <c r="DV37" s="645"/>
      <c r="DW37" s="628">
        <v>5.3</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267300</v>
      </c>
      <c r="S38" s="624"/>
      <c r="T38" s="624"/>
      <c r="U38" s="624"/>
      <c r="V38" s="624"/>
      <c r="W38" s="624"/>
      <c r="X38" s="624"/>
      <c r="Y38" s="625"/>
      <c r="Z38" s="626">
        <v>1.4</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t="s">
        <v>122</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5459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1636071</v>
      </c>
      <c r="CS38" s="624"/>
      <c r="CT38" s="624"/>
      <c r="CU38" s="624"/>
      <c r="CV38" s="624"/>
      <c r="CW38" s="624"/>
      <c r="CX38" s="624"/>
      <c r="CY38" s="625"/>
      <c r="CZ38" s="628">
        <v>9</v>
      </c>
      <c r="DA38" s="656"/>
      <c r="DB38" s="656"/>
      <c r="DC38" s="658"/>
      <c r="DD38" s="632">
        <v>1342102</v>
      </c>
      <c r="DE38" s="624"/>
      <c r="DF38" s="624"/>
      <c r="DG38" s="624"/>
      <c r="DH38" s="624"/>
      <c r="DI38" s="624"/>
      <c r="DJ38" s="624"/>
      <c r="DK38" s="625"/>
      <c r="DL38" s="632">
        <v>1281515</v>
      </c>
      <c r="DM38" s="624"/>
      <c r="DN38" s="624"/>
      <c r="DO38" s="624"/>
      <c r="DP38" s="624"/>
      <c r="DQ38" s="624"/>
      <c r="DR38" s="624"/>
      <c r="DS38" s="624"/>
      <c r="DT38" s="624"/>
      <c r="DU38" s="624"/>
      <c r="DV38" s="625"/>
      <c r="DW38" s="628">
        <v>11.3</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7718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409558</v>
      </c>
      <c r="CS39" s="644"/>
      <c r="CT39" s="644"/>
      <c r="CU39" s="644"/>
      <c r="CV39" s="644"/>
      <c r="CW39" s="644"/>
      <c r="CX39" s="644"/>
      <c r="CY39" s="645"/>
      <c r="CZ39" s="628">
        <v>2.2999999999999998</v>
      </c>
      <c r="DA39" s="656"/>
      <c r="DB39" s="656"/>
      <c r="DC39" s="658"/>
      <c r="DD39" s="632">
        <v>403586</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52000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119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144370</v>
      </c>
      <c r="CS40" s="624"/>
      <c r="CT40" s="624"/>
      <c r="CU40" s="624"/>
      <c r="CV40" s="624"/>
      <c r="CW40" s="624"/>
      <c r="CX40" s="624"/>
      <c r="CY40" s="625"/>
      <c r="CZ40" s="628">
        <v>0.8</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18844073</v>
      </c>
      <c r="S41" s="696"/>
      <c r="T41" s="696"/>
      <c r="U41" s="696"/>
      <c r="V41" s="696"/>
      <c r="W41" s="696"/>
      <c r="X41" s="696"/>
      <c r="Y41" s="700"/>
      <c r="Z41" s="701">
        <v>100</v>
      </c>
      <c r="AA41" s="701"/>
      <c r="AB41" s="701"/>
      <c r="AC41" s="701"/>
      <c r="AD41" s="702">
        <v>11286386</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352140</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v>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1283931</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328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981143</v>
      </c>
      <c r="CS42" s="644"/>
      <c r="CT42" s="644"/>
      <c r="CU42" s="644"/>
      <c r="CV42" s="644"/>
      <c r="CW42" s="644"/>
      <c r="CX42" s="644"/>
      <c r="CY42" s="645"/>
      <c r="CZ42" s="628">
        <v>5.4</v>
      </c>
      <c r="DA42" s="656"/>
      <c r="DB42" s="656"/>
      <c r="DC42" s="658"/>
      <c r="DD42" s="632">
        <v>410343</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32095</v>
      </c>
      <c r="CS43" s="644"/>
      <c r="CT43" s="644"/>
      <c r="CU43" s="644"/>
      <c r="CV43" s="644"/>
      <c r="CW43" s="644"/>
      <c r="CX43" s="644"/>
      <c r="CY43" s="645"/>
      <c r="CZ43" s="628">
        <v>0.2</v>
      </c>
      <c r="DA43" s="656"/>
      <c r="DB43" s="656"/>
      <c r="DC43" s="658"/>
      <c r="DD43" s="632">
        <v>32095</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981143</v>
      </c>
      <c r="CS44" s="624"/>
      <c r="CT44" s="624"/>
      <c r="CU44" s="624"/>
      <c r="CV44" s="624"/>
      <c r="CW44" s="624"/>
      <c r="CX44" s="624"/>
      <c r="CY44" s="625"/>
      <c r="CZ44" s="628">
        <v>5.4</v>
      </c>
      <c r="DA44" s="629"/>
      <c r="DB44" s="629"/>
      <c r="DC44" s="635"/>
      <c r="DD44" s="632">
        <v>410343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396177</v>
      </c>
      <c r="CS45" s="644"/>
      <c r="CT45" s="644"/>
      <c r="CU45" s="644"/>
      <c r="CV45" s="644"/>
      <c r="CW45" s="644"/>
      <c r="CX45" s="644"/>
      <c r="CY45" s="645"/>
      <c r="CZ45" s="628">
        <v>2.2000000000000002</v>
      </c>
      <c r="DA45" s="656"/>
      <c r="DB45" s="656"/>
      <c r="DC45" s="658"/>
      <c r="DD45" s="632">
        <v>16938</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541011</v>
      </c>
      <c r="CS46" s="624"/>
      <c r="CT46" s="624"/>
      <c r="CU46" s="624"/>
      <c r="CV46" s="624"/>
      <c r="CW46" s="624"/>
      <c r="CX46" s="624"/>
      <c r="CY46" s="625"/>
      <c r="CZ46" s="628">
        <v>3</v>
      </c>
      <c r="DA46" s="629"/>
      <c r="DB46" s="629"/>
      <c r="DC46" s="635"/>
      <c r="DD46" s="632">
        <v>361150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351</v>
      </c>
      <c r="CE49" s="647"/>
      <c r="CF49" s="647"/>
      <c r="CG49" s="647"/>
      <c r="CH49" s="647"/>
      <c r="CI49" s="647"/>
      <c r="CJ49" s="647"/>
      <c r="CK49" s="647"/>
      <c r="CL49" s="647"/>
      <c r="CM49" s="647"/>
      <c r="CN49" s="647"/>
      <c r="CO49" s="647"/>
      <c r="CP49" s="647"/>
      <c r="CQ49" s="648"/>
      <c r="CR49" s="695">
        <v>18190654</v>
      </c>
      <c r="CS49" s="682"/>
      <c r="CT49" s="682"/>
      <c r="CU49" s="682"/>
      <c r="CV49" s="682"/>
      <c r="CW49" s="682"/>
      <c r="CX49" s="682"/>
      <c r="CY49" s="711"/>
      <c r="CZ49" s="703">
        <v>100</v>
      </c>
      <c r="DA49" s="712"/>
      <c r="DB49" s="712"/>
      <c r="DC49" s="713"/>
      <c r="DD49" s="714">
        <v>13131981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iiW0UvFL6SajULvlF78m2IGqL3ynGxChOpsz3+pnGe0sn+xxv8dPHpi98zn5lhrD8tyYi+9DWq5TzkE2esJ8Nw==" saltValue="+4+H/4KFXAiSg4ipr9NzR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18843</v>
      </c>
      <c r="R7" s="753"/>
      <c r="S7" s="753"/>
      <c r="T7" s="753"/>
      <c r="U7" s="753"/>
      <c r="V7" s="753">
        <v>18190</v>
      </c>
      <c r="W7" s="753"/>
      <c r="X7" s="753"/>
      <c r="Y7" s="753"/>
      <c r="Z7" s="753"/>
      <c r="AA7" s="753">
        <v>653</v>
      </c>
      <c r="AB7" s="753"/>
      <c r="AC7" s="753"/>
      <c r="AD7" s="753"/>
      <c r="AE7" s="754"/>
      <c r="AF7" s="755">
        <v>629</v>
      </c>
      <c r="AG7" s="756"/>
      <c r="AH7" s="756"/>
      <c r="AI7" s="756"/>
      <c r="AJ7" s="757"/>
      <c r="AK7" s="758">
        <v>372</v>
      </c>
      <c r="AL7" s="759"/>
      <c r="AM7" s="759"/>
      <c r="AN7" s="759"/>
      <c r="AO7" s="759"/>
      <c r="AP7" s="759">
        <v>8954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1</v>
      </c>
      <c r="R8" s="784"/>
      <c r="S8" s="784"/>
      <c r="T8" s="784"/>
      <c r="U8" s="784"/>
      <c r="V8" s="784">
        <v>1</v>
      </c>
      <c r="W8" s="784"/>
      <c r="X8" s="784"/>
      <c r="Y8" s="784"/>
      <c r="Z8" s="784"/>
      <c r="AA8" s="784">
        <v>0</v>
      </c>
      <c r="AB8" s="784"/>
      <c r="AC8" s="784"/>
      <c r="AD8" s="784"/>
      <c r="AE8" s="785"/>
      <c r="AF8" s="786" t="s">
        <v>122</v>
      </c>
      <c r="AG8" s="787"/>
      <c r="AH8" s="787"/>
      <c r="AI8" s="787"/>
      <c r="AJ8" s="788"/>
      <c r="AK8" s="769">
        <v>0</v>
      </c>
      <c r="AL8" s="770"/>
      <c r="AM8" s="770"/>
      <c r="AN8" s="770"/>
      <c r="AO8" s="770"/>
      <c r="AP8" s="770">
        <v>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18845</v>
      </c>
      <c r="R23" s="793"/>
      <c r="S23" s="793"/>
      <c r="T23" s="793"/>
      <c r="U23" s="793"/>
      <c r="V23" s="793">
        <v>18191</v>
      </c>
      <c r="W23" s="793"/>
      <c r="X23" s="793"/>
      <c r="Y23" s="793"/>
      <c r="Z23" s="793"/>
      <c r="AA23" s="793">
        <v>653</v>
      </c>
      <c r="AB23" s="793"/>
      <c r="AC23" s="793"/>
      <c r="AD23" s="793"/>
      <c r="AE23" s="794"/>
      <c r="AF23" s="795">
        <v>629</v>
      </c>
      <c r="AG23" s="793"/>
      <c r="AH23" s="793"/>
      <c r="AI23" s="793"/>
      <c r="AJ23" s="796"/>
      <c r="AK23" s="797"/>
      <c r="AL23" s="798"/>
      <c r="AM23" s="798"/>
      <c r="AN23" s="798"/>
      <c r="AO23" s="798"/>
      <c r="AP23" s="793">
        <v>8954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4011</v>
      </c>
      <c r="R28" s="823"/>
      <c r="S28" s="823"/>
      <c r="T28" s="823"/>
      <c r="U28" s="823"/>
      <c r="V28" s="823">
        <v>3904</v>
      </c>
      <c r="W28" s="823"/>
      <c r="X28" s="823"/>
      <c r="Y28" s="823"/>
      <c r="Z28" s="823"/>
      <c r="AA28" s="823">
        <v>107</v>
      </c>
      <c r="AB28" s="823"/>
      <c r="AC28" s="823"/>
      <c r="AD28" s="823"/>
      <c r="AE28" s="824"/>
      <c r="AF28" s="825">
        <v>107</v>
      </c>
      <c r="AG28" s="823"/>
      <c r="AH28" s="823"/>
      <c r="AI28" s="823"/>
      <c r="AJ28" s="826"/>
      <c r="AK28" s="827">
        <v>352</v>
      </c>
      <c r="AL28" s="828"/>
      <c r="AM28" s="828"/>
      <c r="AN28" s="828"/>
      <c r="AO28" s="828"/>
      <c r="AP28" s="828" t="s">
        <v>551</v>
      </c>
      <c r="AQ28" s="828"/>
      <c r="AR28" s="828"/>
      <c r="AS28" s="828"/>
      <c r="AT28" s="828"/>
      <c r="AU28" s="828" t="s">
        <v>551</v>
      </c>
      <c r="AV28" s="828"/>
      <c r="AW28" s="828"/>
      <c r="AX28" s="828"/>
      <c r="AY28" s="828"/>
      <c r="AZ28" s="829" t="s">
        <v>486</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3938</v>
      </c>
      <c r="R29" s="784"/>
      <c r="S29" s="784"/>
      <c r="T29" s="784"/>
      <c r="U29" s="784"/>
      <c r="V29" s="784">
        <v>3730</v>
      </c>
      <c r="W29" s="784"/>
      <c r="X29" s="784"/>
      <c r="Y29" s="784"/>
      <c r="Z29" s="784"/>
      <c r="AA29" s="784">
        <v>208</v>
      </c>
      <c r="AB29" s="784"/>
      <c r="AC29" s="784"/>
      <c r="AD29" s="784"/>
      <c r="AE29" s="785"/>
      <c r="AF29" s="786">
        <v>208</v>
      </c>
      <c r="AG29" s="787"/>
      <c r="AH29" s="787"/>
      <c r="AI29" s="787"/>
      <c r="AJ29" s="788"/>
      <c r="AK29" s="834">
        <v>721</v>
      </c>
      <c r="AL29" s="830"/>
      <c r="AM29" s="830"/>
      <c r="AN29" s="830"/>
      <c r="AO29" s="830"/>
      <c r="AP29" s="830" t="s">
        <v>551</v>
      </c>
      <c r="AQ29" s="830"/>
      <c r="AR29" s="830"/>
      <c r="AS29" s="830"/>
      <c r="AT29" s="830"/>
      <c r="AU29" s="830" t="s">
        <v>551</v>
      </c>
      <c r="AV29" s="830"/>
      <c r="AW29" s="830"/>
      <c r="AX29" s="830"/>
      <c r="AY29" s="830"/>
      <c r="AZ29" s="831" t="s">
        <v>486</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891</v>
      </c>
      <c r="R30" s="784"/>
      <c r="S30" s="784"/>
      <c r="T30" s="784"/>
      <c r="U30" s="784"/>
      <c r="V30" s="784">
        <v>883</v>
      </c>
      <c r="W30" s="784"/>
      <c r="X30" s="784"/>
      <c r="Y30" s="784"/>
      <c r="Z30" s="784"/>
      <c r="AA30" s="784">
        <v>8</v>
      </c>
      <c r="AB30" s="784"/>
      <c r="AC30" s="784"/>
      <c r="AD30" s="784"/>
      <c r="AE30" s="785"/>
      <c r="AF30" s="786">
        <v>8</v>
      </c>
      <c r="AG30" s="787"/>
      <c r="AH30" s="787"/>
      <c r="AI30" s="787"/>
      <c r="AJ30" s="788"/>
      <c r="AK30" s="834">
        <v>156</v>
      </c>
      <c r="AL30" s="830"/>
      <c r="AM30" s="830"/>
      <c r="AN30" s="830"/>
      <c r="AO30" s="830"/>
      <c r="AP30" s="830" t="s">
        <v>551</v>
      </c>
      <c r="AQ30" s="830"/>
      <c r="AR30" s="830"/>
      <c r="AS30" s="830"/>
      <c r="AT30" s="830"/>
      <c r="AU30" s="830" t="s">
        <v>551</v>
      </c>
      <c r="AV30" s="830"/>
      <c r="AW30" s="830"/>
      <c r="AX30" s="830"/>
      <c r="AY30" s="830"/>
      <c r="AZ30" s="831" t="s">
        <v>486</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692</v>
      </c>
      <c r="R31" s="784"/>
      <c r="S31" s="784"/>
      <c r="T31" s="784"/>
      <c r="U31" s="784"/>
      <c r="V31" s="784">
        <v>700</v>
      </c>
      <c r="W31" s="784"/>
      <c r="X31" s="784"/>
      <c r="Y31" s="784"/>
      <c r="Z31" s="784"/>
      <c r="AA31" s="784">
        <v>-8</v>
      </c>
      <c r="AB31" s="784"/>
      <c r="AC31" s="784"/>
      <c r="AD31" s="784"/>
      <c r="AE31" s="785"/>
      <c r="AF31" s="786">
        <v>268</v>
      </c>
      <c r="AG31" s="787"/>
      <c r="AH31" s="787"/>
      <c r="AI31" s="787"/>
      <c r="AJ31" s="788"/>
      <c r="AK31" s="834">
        <v>0</v>
      </c>
      <c r="AL31" s="830"/>
      <c r="AM31" s="830"/>
      <c r="AN31" s="830"/>
      <c r="AO31" s="830"/>
      <c r="AP31" s="830">
        <v>457</v>
      </c>
      <c r="AQ31" s="830"/>
      <c r="AR31" s="830"/>
      <c r="AS31" s="830"/>
      <c r="AT31" s="830"/>
      <c r="AU31" s="830" t="s">
        <v>551</v>
      </c>
      <c r="AV31" s="830"/>
      <c r="AW31" s="830"/>
      <c r="AX31" s="830"/>
      <c r="AY31" s="830"/>
      <c r="AZ31" s="831" t="s">
        <v>486</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970</v>
      </c>
      <c r="R32" s="784"/>
      <c r="S32" s="784"/>
      <c r="T32" s="784"/>
      <c r="U32" s="784"/>
      <c r="V32" s="784">
        <v>900</v>
      </c>
      <c r="W32" s="784"/>
      <c r="X32" s="784"/>
      <c r="Y32" s="784"/>
      <c r="Z32" s="784"/>
      <c r="AA32" s="784">
        <v>70</v>
      </c>
      <c r="AB32" s="784"/>
      <c r="AC32" s="784"/>
      <c r="AD32" s="784"/>
      <c r="AE32" s="785"/>
      <c r="AF32" s="786">
        <v>204</v>
      </c>
      <c r="AG32" s="787"/>
      <c r="AH32" s="787"/>
      <c r="AI32" s="787"/>
      <c r="AJ32" s="788"/>
      <c r="AK32" s="834">
        <v>376</v>
      </c>
      <c r="AL32" s="830"/>
      <c r="AM32" s="830"/>
      <c r="AN32" s="830"/>
      <c r="AO32" s="830"/>
      <c r="AP32" s="830">
        <v>7301</v>
      </c>
      <c r="AQ32" s="830"/>
      <c r="AR32" s="830"/>
      <c r="AS32" s="830"/>
      <c r="AT32" s="830"/>
      <c r="AU32" s="830">
        <v>5877</v>
      </c>
      <c r="AV32" s="830"/>
      <c r="AW32" s="830"/>
      <c r="AX32" s="830"/>
      <c r="AY32" s="830"/>
      <c r="AZ32" s="831" t="s">
        <v>486</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795</v>
      </c>
      <c r="AG63" s="844"/>
      <c r="AH63" s="844"/>
      <c r="AI63" s="844"/>
      <c r="AJ63" s="845"/>
      <c r="AK63" s="846"/>
      <c r="AL63" s="841"/>
      <c r="AM63" s="841"/>
      <c r="AN63" s="841"/>
      <c r="AO63" s="841"/>
      <c r="AP63" s="844">
        <v>7758</v>
      </c>
      <c r="AQ63" s="844"/>
      <c r="AR63" s="844"/>
      <c r="AS63" s="844"/>
      <c r="AT63" s="844"/>
      <c r="AU63" s="844">
        <v>5877</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552</v>
      </c>
      <c r="C68" s="870"/>
      <c r="D68" s="870"/>
      <c r="E68" s="870"/>
      <c r="F68" s="870"/>
      <c r="G68" s="870"/>
      <c r="H68" s="870"/>
      <c r="I68" s="870"/>
      <c r="J68" s="870"/>
      <c r="K68" s="870"/>
      <c r="L68" s="870"/>
      <c r="M68" s="870"/>
      <c r="N68" s="870"/>
      <c r="O68" s="870"/>
      <c r="P68" s="871"/>
      <c r="Q68" s="872">
        <v>2407</v>
      </c>
      <c r="R68" s="866"/>
      <c r="S68" s="866"/>
      <c r="T68" s="866"/>
      <c r="U68" s="866"/>
      <c r="V68" s="866">
        <v>2321</v>
      </c>
      <c r="W68" s="866"/>
      <c r="X68" s="866"/>
      <c r="Y68" s="866"/>
      <c r="Z68" s="866"/>
      <c r="AA68" s="866">
        <v>86</v>
      </c>
      <c r="AB68" s="866"/>
      <c r="AC68" s="866"/>
      <c r="AD68" s="866"/>
      <c r="AE68" s="866"/>
      <c r="AF68" s="866">
        <v>86</v>
      </c>
      <c r="AG68" s="866"/>
      <c r="AH68" s="866"/>
      <c r="AI68" s="866"/>
      <c r="AJ68" s="866"/>
      <c r="AK68" s="866" t="s">
        <v>486</v>
      </c>
      <c r="AL68" s="866"/>
      <c r="AM68" s="866"/>
      <c r="AN68" s="866"/>
      <c r="AO68" s="866"/>
      <c r="AP68" s="866">
        <v>3113</v>
      </c>
      <c r="AQ68" s="866"/>
      <c r="AR68" s="866"/>
      <c r="AS68" s="866"/>
      <c r="AT68" s="866"/>
      <c r="AU68" s="866">
        <v>915</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553</v>
      </c>
      <c r="C69" s="874"/>
      <c r="D69" s="874"/>
      <c r="E69" s="874"/>
      <c r="F69" s="874"/>
      <c r="G69" s="874"/>
      <c r="H69" s="874"/>
      <c r="I69" s="874"/>
      <c r="J69" s="874"/>
      <c r="K69" s="874"/>
      <c r="L69" s="874"/>
      <c r="M69" s="874"/>
      <c r="N69" s="874"/>
      <c r="O69" s="874"/>
      <c r="P69" s="875"/>
      <c r="Q69" s="876">
        <v>2653</v>
      </c>
      <c r="R69" s="830"/>
      <c r="S69" s="830"/>
      <c r="T69" s="830"/>
      <c r="U69" s="830"/>
      <c r="V69" s="830">
        <v>2392</v>
      </c>
      <c r="W69" s="830"/>
      <c r="X69" s="830"/>
      <c r="Y69" s="830"/>
      <c r="Z69" s="830"/>
      <c r="AA69" s="830">
        <v>261</v>
      </c>
      <c r="AB69" s="830"/>
      <c r="AC69" s="830"/>
      <c r="AD69" s="830"/>
      <c r="AE69" s="830"/>
      <c r="AF69" s="830">
        <v>261</v>
      </c>
      <c r="AG69" s="830"/>
      <c r="AH69" s="830"/>
      <c r="AI69" s="830"/>
      <c r="AJ69" s="830"/>
      <c r="AK69" s="830" t="s">
        <v>486</v>
      </c>
      <c r="AL69" s="830"/>
      <c r="AM69" s="830"/>
      <c r="AN69" s="830"/>
      <c r="AO69" s="830"/>
      <c r="AP69" s="830" t="s">
        <v>486</v>
      </c>
      <c r="AQ69" s="830"/>
      <c r="AR69" s="830"/>
      <c r="AS69" s="830"/>
      <c r="AT69" s="830"/>
      <c r="AU69" s="830" t="s">
        <v>486</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554</v>
      </c>
      <c r="C70" s="874"/>
      <c r="D70" s="874"/>
      <c r="E70" s="874"/>
      <c r="F70" s="874"/>
      <c r="G70" s="874"/>
      <c r="H70" s="874"/>
      <c r="I70" s="874"/>
      <c r="J70" s="874"/>
      <c r="K70" s="874"/>
      <c r="L70" s="874"/>
      <c r="M70" s="874"/>
      <c r="N70" s="874"/>
      <c r="O70" s="874"/>
      <c r="P70" s="875"/>
      <c r="Q70" s="876">
        <v>1047955</v>
      </c>
      <c r="R70" s="830"/>
      <c r="S70" s="830"/>
      <c r="T70" s="830"/>
      <c r="U70" s="830"/>
      <c r="V70" s="830">
        <v>1016638</v>
      </c>
      <c r="W70" s="830"/>
      <c r="X70" s="830"/>
      <c r="Y70" s="830"/>
      <c r="Z70" s="830"/>
      <c r="AA70" s="830">
        <v>31318</v>
      </c>
      <c r="AB70" s="830"/>
      <c r="AC70" s="830"/>
      <c r="AD70" s="830"/>
      <c r="AE70" s="830"/>
      <c r="AF70" s="830">
        <v>31318</v>
      </c>
      <c r="AG70" s="830"/>
      <c r="AH70" s="830"/>
      <c r="AI70" s="830"/>
      <c r="AJ70" s="830"/>
      <c r="AK70" s="830">
        <v>1</v>
      </c>
      <c r="AL70" s="830"/>
      <c r="AM70" s="830"/>
      <c r="AN70" s="830"/>
      <c r="AO70" s="830"/>
      <c r="AP70" s="830" t="s">
        <v>486</v>
      </c>
      <c r="AQ70" s="830"/>
      <c r="AR70" s="830"/>
      <c r="AS70" s="830"/>
      <c r="AT70" s="830"/>
      <c r="AU70" s="830" t="s">
        <v>486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555</v>
      </c>
      <c r="C71" s="874"/>
      <c r="D71" s="874"/>
      <c r="E71" s="874"/>
      <c r="F71" s="874"/>
      <c r="G71" s="874"/>
      <c r="H71" s="874"/>
      <c r="I71" s="874"/>
      <c r="J71" s="874"/>
      <c r="K71" s="874"/>
      <c r="L71" s="874"/>
      <c r="M71" s="874"/>
      <c r="N71" s="874"/>
      <c r="O71" s="874"/>
      <c r="P71" s="875"/>
      <c r="Q71" s="876">
        <v>572</v>
      </c>
      <c r="R71" s="830"/>
      <c r="S71" s="830"/>
      <c r="T71" s="830"/>
      <c r="U71" s="830"/>
      <c r="V71" s="830">
        <v>523</v>
      </c>
      <c r="W71" s="830"/>
      <c r="X71" s="830"/>
      <c r="Y71" s="830"/>
      <c r="Z71" s="830"/>
      <c r="AA71" s="830">
        <v>49</v>
      </c>
      <c r="AB71" s="830"/>
      <c r="AC71" s="830"/>
      <c r="AD71" s="830"/>
      <c r="AE71" s="830"/>
      <c r="AF71" s="830">
        <v>49</v>
      </c>
      <c r="AG71" s="830"/>
      <c r="AH71" s="830"/>
      <c r="AI71" s="830"/>
      <c r="AJ71" s="830"/>
      <c r="AK71" s="830" t="s">
        <v>486</v>
      </c>
      <c r="AL71" s="830"/>
      <c r="AM71" s="830"/>
      <c r="AN71" s="830"/>
      <c r="AO71" s="830"/>
      <c r="AP71" s="830" t="s">
        <v>486</v>
      </c>
      <c r="AQ71" s="830"/>
      <c r="AR71" s="830"/>
      <c r="AS71" s="830"/>
      <c r="AT71" s="830"/>
      <c r="AU71" s="830" t="s">
        <v>486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556</v>
      </c>
      <c r="C72" s="874"/>
      <c r="D72" s="874"/>
      <c r="E72" s="874"/>
      <c r="F72" s="874"/>
      <c r="G72" s="874"/>
      <c r="H72" s="874"/>
      <c r="I72" s="874"/>
      <c r="J72" s="874"/>
      <c r="K72" s="874"/>
      <c r="L72" s="874"/>
      <c r="M72" s="874"/>
      <c r="N72" s="874"/>
      <c r="O72" s="874"/>
      <c r="P72" s="875"/>
      <c r="Q72" s="876">
        <v>8102</v>
      </c>
      <c r="R72" s="830"/>
      <c r="S72" s="830"/>
      <c r="T72" s="830"/>
      <c r="U72" s="830"/>
      <c r="V72" s="830">
        <v>6206</v>
      </c>
      <c r="W72" s="830"/>
      <c r="X72" s="830"/>
      <c r="Y72" s="830"/>
      <c r="Z72" s="830"/>
      <c r="AA72" s="830">
        <v>1897</v>
      </c>
      <c r="AB72" s="830"/>
      <c r="AC72" s="830"/>
      <c r="AD72" s="830"/>
      <c r="AE72" s="830"/>
      <c r="AF72" s="830">
        <v>1897</v>
      </c>
      <c r="AG72" s="830"/>
      <c r="AH72" s="830"/>
      <c r="AI72" s="830"/>
      <c r="AJ72" s="830"/>
      <c r="AK72" s="830" t="s">
        <v>486</v>
      </c>
      <c r="AL72" s="830"/>
      <c r="AM72" s="830"/>
      <c r="AN72" s="830"/>
      <c r="AO72" s="830"/>
      <c r="AP72" s="830" t="s">
        <v>486</v>
      </c>
      <c r="AQ72" s="830"/>
      <c r="AR72" s="830"/>
      <c r="AS72" s="830"/>
      <c r="AT72" s="830"/>
      <c r="AU72" s="830" t="s">
        <v>486</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33611</v>
      </c>
      <c r="AG88" s="844"/>
      <c r="AH88" s="844"/>
      <c r="AI88" s="844"/>
      <c r="AJ88" s="844"/>
      <c r="AK88" s="841"/>
      <c r="AL88" s="841"/>
      <c r="AM88" s="841"/>
      <c r="AN88" s="841"/>
      <c r="AO88" s="841"/>
      <c r="AP88" s="844">
        <v>3113</v>
      </c>
      <c r="AQ88" s="844"/>
      <c r="AR88" s="844"/>
      <c r="AS88" s="844"/>
      <c r="AT88" s="844"/>
      <c r="AU88" s="844">
        <v>915</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1171244</v>
      </c>
      <c r="AB110" s="900"/>
      <c r="AC110" s="900"/>
      <c r="AD110" s="900"/>
      <c r="AE110" s="901"/>
      <c r="AF110" s="902">
        <v>1228783</v>
      </c>
      <c r="AG110" s="900"/>
      <c r="AH110" s="900"/>
      <c r="AI110" s="900"/>
      <c r="AJ110" s="901"/>
      <c r="AK110" s="902">
        <v>1195257</v>
      </c>
      <c r="AL110" s="900"/>
      <c r="AM110" s="900"/>
      <c r="AN110" s="900"/>
      <c r="AO110" s="901"/>
      <c r="AP110" s="903">
        <v>12.2</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10742335</v>
      </c>
      <c r="BR110" s="931"/>
      <c r="BS110" s="931"/>
      <c r="BT110" s="931"/>
      <c r="BU110" s="931"/>
      <c r="BV110" s="931">
        <v>9856028</v>
      </c>
      <c r="BW110" s="931"/>
      <c r="BX110" s="931"/>
      <c r="BY110" s="931"/>
      <c r="BZ110" s="931"/>
      <c r="CA110" s="931">
        <v>8954253</v>
      </c>
      <c r="CB110" s="931"/>
      <c r="CC110" s="931"/>
      <c r="CD110" s="931"/>
      <c r="CE110" s="931"/>
      <c r="CF110" s="944">
        <v>91.6</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5160545</v>
      </c>
      <c r="BR112" s="926"/>
      <c r="BS112" s="926"/>
      <c r="BT112" s="926"/>
      <c r="BU112" s="926"/>
      <c r="BV112" s="926">
        <v>5358378</v>
      </c>
      <c r="BW112" s="926"/>
      <c r="BX112" s="926"/>
      <c r="BY112" s="926"/>
      <c r="BZ112" s="926"/>
      <c r="CA112" s="926">
        <v>5877102</v>
      </c>
      <c r="CB112" s="926"/>
      <c r="CC112" s="926"/>
      <c r="CD112" s="926"/>
      <c r="CE112" s="926"/>
      <c r="CF112" s="920">
        <v>60.1</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468955</v>
      </c>
      <c r="AB113" s="938"/>
      <c r="AC113" s="938"/>
      <c r="AD113" s="938"/>
      <c r="AE113" s="939"/>
      <c r="AF113" s="940">
        <v>449621</v>
      </c>
      <c r="AG113" s="938"/>
      <c r="AH113" s="938"/>
      <c r="AI113" s="938"/>
      <c r="AJ113" s="939"/>
      <c r="AK113" s="940">
        <v>444885</v>
      </c>
      <c r="AL113" s="938"/>
      <c r="AM113" s="938"/>
      <c r="AN113" s="938"/>
      <c r="AO113" s="939"/>
      <c r="AP113" s="941">
        <v>4.5999999999999996</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1292460</v>
      </c>
      <c r="BR113" s="926"/>
      <c r="BS113" s="926"/>
      <c r="BT113" s="926"/>
      <c r="BU113" s="926"/>
      <c r="BV113" s="926">
        <v>1105377</v>
      </c>
      <c r="BW113" s="926"/>
      <c r="BX113" s="926"/>
      <c r="BY113" s="926"/>
      <c r="BZ113" s="926"/>
      <c r="CA113" s="926">
        <v>914745</v>
      </c>
      <c r="CB113" s="926"/>
      <c r="CC113" s="926"/>
      <c r="CD113" s="926"/>
      <c r="CE113" s="926"/>
      <c r="CF113" s="920">
        <v>9.4</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196992</v>
      </c>
      <c r="AB114" s="959"/>
      <c r="AC114" s="959"/>
      <c r="AD114" s="959"/>
      <c r="AE114" s="960"/>
      <c r="AF114" s="961">
        <v>197107</v>
      </c>
      <c r="AG114" s="959"/>
      <c r="AH114" s="959"/>
      <c r="AI114" s="959"/>
      <c r="AJ114" s="960"/>
      <c r="AK114" s="961">
        <v>197714</v>
      </c>
      <c r="AL114" s="959"/>
      <c r="AM114" s="959"/>
      <c r="AN114" s="959"/>
      <c r="AO114" s="960"/>
      <c r="AP114" s="962">
        <v>2</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3126652</v>
      </c>
      <c r="BR114" s="926"/>
      <c r="BS114" s="926"/>
      <c r="BT114" s="926"/>
      <c r="BU114" s="926"/>
      <c r="BV114" s="926">
        <v>3112043</v>
      </c>
      <c r="BW114" s="926"/>
      <c r="BX114" s="926"/>
      <c r="BY114" s="926"/>
      <c r="BZ114" s="926"/>
      <c r="CA114" s="926">
        <v>3116341</v>
      </c>
      <c r="CB114" s="926"/>
      <c r="CC114" s="926"/>
      <c r="CD114" s="926"/>
      <c r="CE114" s="926"/>
      <c r="CF114" s="920">
        <v>31.9</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1837191</v>
      </c>
      <c r="AB117" s="979"/>
      <c r="AC117" s="979"/>
      <c r="AD117" s="979"/>
      <c r="AE117" s="980"/>
      <c r="AF117" s="981">
        <v>1875511</v>
      </c>
      <c r="AG117" s="979"/>
      <c r="AH117" s="979"/>
      <c r="AI117" s="979"/>
      <c r="AJ117" s="980"/>
      <c r="AK117" s="981">
        <v>1837856</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20321992</v>
      </c>
      <c r="BR119" s="1000"/>
      <c r="BS119" s="1000"/>
      <c r="BT119" s="1000"/>
      <c r="BU119" s="1000"/>
      <c r="BV119" s="1000">
        <v>19431826</v>
      </c>
      <c r="BW119" s="1000"/>
      <c r="BX119" s="1000"/>
      <c r="BY119" s="1000"/>
      <c r="BZ119" s="1000"/>
      <c r="CA119" s="1000">
        <v>18862441</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4167237</v>
      </c>
      <c r="BR120" s="931"/>
      <c r="BS120" s="931"/>
      <c r="BT120" s="931"/>
      <c r="BU120" s="931"/>
      <c r="BV120" s="931">
        <v>3978352</v>
      </c>
      <c r="BW120" s="931"/>
      <c r="BX120" s="931"/>
      <c r="BY120" s="931"/>
      <c r="BZ120" s="931"/>
      <c r="CA120" s="931">
        <v>4135851</v>
      </c>
      <c r="CB120" s="931"/>
      <c r="CC120" s="931"/>
      <c r="CD120" s="931"/>
      <c r="CE120" s="931"/>
      <c r="CF120" s="944">
        <v>42.3</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5160545</v>
      </c>
      <c r="DH120" s="931"/>
      <c r="DI120" s="931"/>
      <c r="DJ120" s="931"/>
      <c r="DK120" s="931"/>
      <c r="DL120" s="931">
        <v>5358378</v>
      </c>
      <c r="DM120" s="931"/>
      <c r="DN120" s="931"/>
      <c r="DO120" s="931"/>
      <c r="DP120" s="931"/>
      <c r="DQ120" s="931">
        <v>5877102</v>
      </c>
      <c r="DR120" s="931"/>
      <c r="DS120" s="931"/>
      <c r="DT120" s="931"/>
      <c r="DU120" s="931"/>
      <c r="DV120" s="932">
        <v>60.1</v>
      </c>
      <c r="DW120" s="932"/>
      <c r="DX120" s="932"/>
      <c r="DY120" s="932"/>
      <c r="DZ120" s="933"/>
    </row>
    <row r="121" spans="1:130" s="218"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3777777</v>
      </c>
      <c r="BR121" s="926"/>
      <c r="BS121" s="926"/>
      <c r="BT121" s="926"/>
      <c r="BU121" s="926"/>
      <c r="BV121" s="926">
        <v>3827041</v>
      </c>
      <c r="BW121" s="926"/>
      <c r="BX121" s="926"/>
      <c r="BY121" s="926"/>
      <c r="BZ121" s="926"/>
      <c r="CA121" s="926">
        <v>3944424</v>
      </c>
      <c r="CB121" s="926"/>
      <c r="CC121" s="926"/>
      <c r="CD121" s="926"/>
      <c r="CE121" s="926"/>
      <c r="CF121" s="920">
        <v>40.4</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11924473</v>
      </c>
      <c r="BR122" s="1000"/>
      <c r="BS122" s="1000"/>
      <c r="BT122" s="1000"/>
      <c r="BU122" s="1000"/>
      <c r="BV122" s="1000">
        <v>11243280</v>
      </c>
      <c r="BW122" s="1000"/>
      <c r="BX122" s="1000"/>
      <c r="BY122" s="1000"/>
      <c r="BZ122" s="1000"/>
      <c r="CA122" s="1000">
        <v>10153324</v>
      </c>
      <c r="CB122" s="1000"/>
      <c r="CC122" s="1000"/>
      <c r="CD122" s="1000"/>
      <c r="CE122" s="1000"/>
      <c r="CF122" s="1017">
        <v>103.9</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19869487</v>
      </c>
      <c r="BR123" s="1064"/>
      <c r="BS123" s="1064"/>
      <c r="BT123" s="1064"/>
      <c r="BU123" s="1064"/>
      <c r="BV123" s="1064">
        <v>19048673</v>
      </c>
      <c r="BW123" s="1064"/>
      <c r="BX123" s="1064"/>
      <c r="BY123" s="1064"/>
      <c r="BZ123" s="1064"/>
      <c r="CA123" s="1064">
        <v>18233599</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4.9000000000000004</v>
      </c>
      <c r="BR124" s="1027"/>
      <c r="BS124" s="1027"/>
      <c r="BT124" s="1027"/>
      <c r="BU124" s="1027"/>
      <c r="BV124" s="1027">
        <v>4</v>
      </c>
      <c r="BW124" s="1027"/>
      <c r="BX124" s="1027"/>
      <c r="BY124" s="1027"/>
      <c r="BZ124" s="1027"/>
      <c r="CA124" s="1027">
        <v>6.4</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360816</v>
      </c>
      <c r="AB128" s="1046"/>
      <c r="AC128" s="1046"/>
      <c r="AD128" s="1046"/>
      <c r="AE128" s="1047"/>
      <c r="AF128" s="1048">
        <v>391047</v>
      </c>
      <c r="AG128" s="1046"/>
      <c r="AH128" s="1046"/>
      <c r="AI128" s="1046"/>
      <c r="AJ128" s="1047"/>
      <c r="AK128" s="1048">
        <v>348000</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13.21</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10304981</v>
      </c>
      <c r="AB129" s="959"/>
      <c r="AC129" s="959"/>
      <c r="AD129" s="959"/>
      <c r="AE129" s="960"/>
      <c r="AF129" s="961">
        <v>10517173</v>
      </c>
      <c r="AG129" s="959"/>
      <c r="AH129" s="959"/>
      <c r="AI129" s="959"/>
      <c r="AJ129" s="960"/>
      <c r="AK129" s="961">
        <v>10827444</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18.21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1098692</v>
      </c>
      <c r="AB130" s="959"/>
      <c r="AC130" s="959"/>
      <c r="AD130" s="959"/>
      <c r="AE130" s="960"/>
      <c r="AF130" s="961">
        <v>1092237</v>
      </c>
      <c r="AG130" s="959"/>
      <c r="AH130" s="959"/>
      <c r="AI130" s="959"/>
      <c r="AJ130" s="960"/>
      <c r="AK130" s="961">
        <v>1056341</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4.2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9206289</v>
      </c>
      <c r="AB131" s="986"/>
      <c r="AC131" s="986"/>
      <c r="AD131" s="986"/>
      <c r="AE131" s="987"/>
      <c r="AF131" s="985">
        <v>9424936</v>
      </c>
      <c r="AG131" s="986"/>
      <c r="AH131" s="986"/>
      <c r="AI131" s="986"/>
      <c r="AJ131" s="987"/>
      <c r="AK131" s="985">
        <v>9771103</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v>6.4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4.1024456220000003</v>
      </c>
      <c r="AB132" s="1097"/>
      <c r="AC132" s="1097"/>
      <c r="AD132" s="1097"/>
      <c r="AE132" s="1098"/>
      <c r="AF132" s="1099">
        <v>4.1615879409999996</v>
      </c>
      <c r="AG132" s="1097"/>
      <c r="AH132" s="1097"/>
      <c r="AI132" s="1097"/>
      <c r="AJ132" s="1098"/>
      <c r="AK132" s="1099">
        <v>4.4367048430000002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3.8</v>
      </c>
      <c r="AB133" s="1080"/>
      <c r="AC133" s="1080"/>
      <c r="AD133" s="1080"/>
      <c r="AE133" s="1081"/>
      <c r="AF133" s="1079">
        <v>3.8</v>
      </c>
      <c r="AG133" s="1080"/>
      <c r="AH133" s="1080"/>
      <c r="AI133" s="1080"/>
      <c r="AJ133" s="1081"/>
      <c r="AK133" s="1079">
        <v>4.2</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7UdL5eG/yx2u05sM68zz78PiszwXjCBVd9maEYxxF1NrtuarvYkQWIrRvJ5ZnJiNjAIBlraXC6MayPPsmHX5xA==" saltValue="JR+O3OXyCpAClavK3TIpF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e1+NO9KO0Uj6EfZt8zXAfpHsNvwXBCNP+uvaC/PLZUhbZMUdo+0RnBVVhnjO9xeZmteK9y5+5RiP+XIK0WfEPQ==" saltValue="1niwoklukfzWVh+SM8iF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y1rxUxwV2ofUyUAM+cWIdQ7zm6RpMIdgxVgUn/lt37GifhXloiIFXDZ4Kp92KbjEyhVTqj+QCQS7E43bPTTJQ==" saltValue="MxSLaU6CVlnjP58u6dCZq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3980039</v>
      </c>
      <c r="AP9" s="269">
        <v>83332</v>
      </c>
      <c r="AQ9" s="270">
        <v>99044</v>
      </c>
      <c r="AR9" s="271">
        <v>-15.9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65642</v>
      </c>
      <c r="AP10" s="272">
        <v>1374</v>
      </c>
      <c r="AQ10" s="273">
        <v>12597</v>
      </c>
      <c r="AR10" s="274">
        <v>-89.1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t="s">
        <v>486</v>
      </c>
      <c r="AP11" s="272" t="s">
        <v>486</v>
      </c>
      <c r="AQ11" s="273">
        <v>1194</v>
      </c>
      <c r="AR11" s="274" t="s">
        <v>486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486</v>
      </c>
      <c r="AP12" s="272" t="s">
        <v>486</v>
      </c>
      <c r="AQ12" s="273">
        <v>18</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130093</v>
      </c>
      <c r="AP13" s="272">
        <v>2724</v>
      </c>
      <c r="AQ13" s="273">
        <v>3890</v>
      </c>
      <c r="AR13" s="274">
        <v>-30</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32095</v>
      </c>
      <c r="AP14" s="272">
        <v>672</v>
      </c>
      <c r="AQ14" s="273">
        <v>1837</v>
      </c>
      <c r="AR14" s="274">
        <v>-63.4</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-237024</v>
      </c>
      <c r="AP15" s="272">
        <v>-4963</v>
      </c>
      <c r="AQ15" s="273">
        <v>-6318</v>
      </c>
      <c r="AR15" s="274">
        <v>-21.4</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3970845</v>
      </c>
      <c r="AP16" s="272">
        <v>83140</v>
      </c>
      <c r="AQ16" s="273">
        <v>112262</v>
      </c>
      <c r="AR16" s="274">
        <v>-25.9</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7.91</v>
      </c>
      <c r="AP21" s="286">
        <v>9.26</v>
      </c>
      <c r="AQ21" s="287">
        <v>-1.35</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99.1</v>
      </c>
      <c r="AP22" s="291">
        <v>97.3</v>
      </c>
      <c r="AQ22" s="292">
        <v>1.8</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1195257</v>
      </c>
      <c r="AP32" s="300">
        <v>25026</v>
      </c>
      <c r="AQ32" s="301">
        <v>60713</v>
      </c>
      <c r="AR32" s="302">
        <v>-58.8</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486</v>
      </c>
      <c r="AP34" s="300" t="s">
        <v>486</v>
      </c>
      <c r="AQ34" s="301" t="s">
        <v>486</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444885</v>
      </c>
      <c r="AP35" s="300">
        <v>9315</v>
      </c>
      <c r="AQ35" s="301">
        <v>14168</v>
      </c>
      <c r="AR35" s="302">
        <v>-34.299999999999997</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197714</v>
      </c>
      <c r="AP36" s="300">
        <v>4140</v>
      </c>
      <c r="AQ36" s="301">
        <v>2586</v>
      </c>
      <c r="AR36" s="302">
        <v>60.1</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486</v>
      </c>
      <c r="AP37" s="300" t="s">
        <v>486</v>
      </c>
      <c r="AQ37" s="301">
        <v>189</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486</v>
      </c>
      <c r="AP38" s="303" t="s">
        <v>486</v>
      </c>
      <c r="AQ38" s="304">
        <v>8</v>
      </c>
      <c r="AR38" s="292" t="s">
        <v>486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-348000</v>
      </c>
      <c r="AP39" s="300">
        <v>-7286</v>
      </c>
      <c r="AQ39" s="301">
        <v>-5399</v>
      </c>
      <c r="AR39" s="302">
        <v>35</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-1056341</v>
      </c>
      <c r="AP40" s="300">
        <v>-22117</v>
      </c>
      <c r="AQ40" s="301">
        <v>-49527</v>
      </c>
      <c r="AR40" s="302">
        <v>-55.3</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433515</v>
      </c>
      <c r="AP41" s="300">
        <v>9077</v>
      </c>
      <c r="AQ41" s="301">
        <v>22738</v>
      </c>
      <c r="AR41" s="302">
        <v>-60.1</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1503553</v>
      </c>
      <c r="AN51" s="322">
        <v>31275</v>
      </c>
      <c r="AO51" s="323">
        <v>-4.3</v>
      </c>
      <c r="AP51" s="324">
        <v>76347</v>
      </c>
      <c r="AQ51" s="325">
        <v>2.4</v>
      </c>
      <c r="AR51" s="326">
        <v>-6.7</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806370</v>
      </c>
      <c r="AN52" s="330">
        <v>16773</v>
      </c>
      <c r="AO52" s="331">
        <v>-18</v>
      </c>
      <c r="AP52" s="332">
        <v>41762</v>
      </c>
      <c r="AQ52" s="333">
        <v>0.5</v>
      </c>
      <c r="AR52" s="334">
        <v>-18.5</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1607734</v>
      </c>
      <c r="AN53" s="322">
        <v>33608</v>
      </c>
      <c r="AO53" s="323">
        <v>7.5</v>
      </c>
      <c r="AP53" s="324">
        <v>71279</v>
      </c>
      <c r="AQ53" s="325">
        <v>-6.6</v>
      </c>
      <c r="AR53" s="326">
        <v>14.1</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737735</v>
      </c>
      <c r="AN54" s="330">
        <v>15422</v>
      </c>
      <c r="AO54" s="331">
        <v>-8.1</v>
      </c>
      <c r="AP54" s="332">
        <v>36731</v>
      </c>
      <c r="AQ54" s="333">
        <v>-12</v>
      </c>
      <c r="AR54" s="334">
        <v>3.9</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1149795</v>
      </c>
      <c r="AN55" s="322">
        <v>24044</v>
      </c>
      <c r="AO55" s="323">
        <v>-28.5</v>
      </c>
      <c r="AP55" s="324">
        <v>74994</v>
      </c>
      <c r="AQ55" s="325">
        <v>5.2</v>
      </c>
      <c r="AR55" s="326">
        <v>-33.700000000000003</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931002</v>
      </c>
      <c r="AN56" s="330">
        <v>19468</v>
      </c>
      <c r="AO56" s="331">
        <v>26.2</v>
      </c>
      <c r="AP56" s="332">
        <v>36188</v>
      </c>
      <c r="AQ56" s="333">
        <v>-1.5</v>
      </c>
      <c r="AR56" s="334">
        <v>27.7</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1251824</v>
      </c>
      <c r="AN57" s="322">
        <v>26167</v>
      </c>
      <c r="AO57" s="323">
        <v>8.8000000000000007</v>
      </c>
      <c r="AP57" s="324">
        <v>71849</v>
      </c>
      <c r="AQ57" s="325">
        <v>-4.2</v>
      </c>
      <c r="AR57" s="326">
        <v>13</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801267</v>
      </c>
      <c r="AN58" s="330">
        <v>16749</v>
      </c>
      <c r="AO58" s="331">
        <v>-14</v>
      </c>
      <c r="AP58" s="332">
        <v>36144</v>
      </c>
      <c r="AQ58" s="333">
        <v>-0.1</v>
      </c>
      <c r="AR58" s="334">
        <v>-13.9</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981143</v>
      </c>
      <c r="AN59" s="322">
        <v>20543</v>
      </c>
      <c r="AO59" s="323">
        <v>-21.5</v>
      </c>
      <c r="AP59" s="324">
        <v>82962</v>
      </c>
      <c r="AQ59" s="325">
        <v>15.5</v>
      </c>
      <c r="AR59" s="326">
        <v>-37</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541011</v>
      </c>
      <c r="AN60" s="330">
        <v>11327</v>
      </c>
      <c r="AO60" s="331">
        <v>-32.4</v>
      </c>
      <c r="AP60" s="332">
        <v>42835</v>
      </c>
      <c r="AQ60" s="333">
        <v>18.5</v>
      </c>
      <c r="AR60" s="334">
        <v>-50.9</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1298810</v>
      </c>
      <c r="AN61" s="337">
        <v>27127</v>
      </c>
      <c r="AO61" s="338">
        <v>-7.6</v>
      </c>
      <c r="AP61" s="339">
        <v>75486</v>
      </c>
      <c r="AQ61" s="340">
        <v>2.5</v>
      </c>
      <c r="AR61" s="326">
        <v>-10.1</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763477</v>
      </c>
      <c r="AN62" s="330">
        <v>15948</v>
      </c>
      <c r="AO62" s="331">
        <v>-9.3000000000000007</v>
      </c>
      <c r="AP62" s="332">
        <v>38732</v>
      </c>
      <c r="AQ62" s="333">
        <v>1.1000000000000001</v>
      </c>
      <c r="AR62" s="334">
        <v>-10.4</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h+TTeOuyQBXZk+SyhIyK/A3hrRNkjNUhNnoNetoL1ENC69j7rhpZdu3+AtaHz6/EeE8bsDjCHaLPJSF6udYOGQ==" saltValue="nz8J+0O9864XHtTnKGWkG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WIisMWIPAvK6x4xVl6Zl1V5i7x3Z39rjEoIiKy6stAFNgwVWUy+PdRBtaq2/O+A4Fecua9nwFfeXJrqvZyIulA==" saltValue="JyfAgRHP1A9YE/ijR256m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aY2IgRTpF+Zz0IGsgjax+QYseZm/xqS4B6nRK7VYN50Pnm1ue7gHOpGla6FiTfGKlZJbKCZ6JVStDGN9EYI/Cg==" saltValue="6Elk9lD+pxAzkefMLjIFu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8.1999999999999993</v>
      </c>
      <c r="G47" s="12">
        <v>11.94</v>
      </c>
      <c r="H47" s="12">
        <v>14.65</v>
      </c>
      <c r="I47" s="12">
        <v>13.89</v>
      </c>
      <c r="J47" s="13">
        <v>14.53</v>
      </c>
    </row>
    <row r="48" spans="2:10" ht="57.75" customHeight="1" x14ac:dyDescent="0.2">
      <c r="B48" s="14"/>
      <c r="C48" s="1141" t="s">
        <v>4</v>
      </c>
      <c r="D48" s="1141"/>
      <c r="E48" s="1142"/>
      <c r="F48" s="15">
        <v>10.53</v>
      </c>
      <c r="G48" s="16">
        <v>10.59</v>
      </c>
      <c r="H48" s="16">
        <v>8.5299999999999994</v>
      </c>
      <c r="I48" s="16">
        <v>6.15</v>
      </c>
      <c r="J48" s="17">
        <v>5.81</v>
      </c>
    </row>
    <row r="49" spans="2:10" ht="57.75" customHeight="1" thickBot="1" x14ac:dyDescent="0.25">
      <c r="B49" s="18"/>
      <c r="C49" s="1143" t="s">
        <v>5</v>
      </c>
      <c r="D49" s="1143"/>
      <c r="E49" s="1144"/>
      <c r="F49" s="19">
        <v>0.55000000000000004</v>
      </c>
      <c r="G49" s="20">
        <v>5.05</v>
      </c>
      <c r="H49" s="20">
        <v>0.15</v>
      </c>
      <c r="I49" s="20" t="s">
        <v>530</v>
      </c>
      <c r="J49" s="21">
        <v>0.87</v>
      </c>
    </row>
    <row r="50" spans="2:10" ht="13.2" x14ac:dyDescent="0.2"/>
  </sheetData>
  <sheetProtection algorithmName="SHA-512" hashValue="7Wwc7qdnj7084gcqTTboSSbVOhhLCrkln0rWZcup6z29X4bAGeaWsPEB38TU5TWlqtN229IA3wNAeFKF8wIvlg==" saltValue="D5PbEV4YV87e+5Y31ZUu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2026-03-05T04:28:19Z</cp:lastPrinted>
  <dcterms:created xsi:type="dcterms:W3CDTF">2026-02-23T07:11:11Z</dcterms:created>
  <dcterms:modified xsi:type="dcterms:W3CDTF">2026-03-13T02:29:11Z</dcterms:modified>
  <cp:category/>
</cp:coreProperties>
</file>