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210205 公営企業に係る「経営比較分析表」の分析等の確認について\提出用\"/>
    </mc:Choice>
  </mc:AlternateContent>
  <workbookProtection workbookAlgorithmName="SHA-512" workbookHashValue="OIx19XeAfcUfkzLXxnwBSCye7UhEWajlBxVW121jik95A/H6QGIfNsa5JO2cgDJ9K+qOYdoWOHxqZkoa5PpVOg==" workbookSaltValue="pAWS81ITWxPfJwjUyo9e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<sst xmlns="http://schemas.openxmlformats.org/spreadsheetml/2006/main" count="321" uniqueCount="115">
  <si>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</si>
  <si>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</si>
  <si>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</si>
  <si>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</si>
  <si>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</si>
  <si>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</si>
  <si>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</si>
  <si>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</si>
  <si>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</si>
  <si>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</si>
  <si>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</si>
  <si>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</si>
  <si>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</si>
  <si>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</si>
  <si>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</si>
  <si>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</si>
  <si>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</si>
  <si>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</si>
  <si>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</si>
  <si>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</si>
  <si>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</si>
  <si>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</si>
  <si>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</si>
  <si>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</si>
  <si>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</si>
  <si>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</si>
  <si>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</si>
  <si>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</si>
  <si>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</si>
  <si>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</si>
  <si>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</si>
  <si>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</si>
  <si>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</si>
  <si>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</si>
  <si>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</si>
  <si>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</si>
  <si>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</si>
  <si>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</si>
  <si>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</si>
  <si>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</si>
  <si>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</si>
  <si>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</si>
  <si>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</si>
  <si>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</si>
  <si>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</si>
  <si>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</si>
  <si>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</si>
  <si>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</si>
  <si>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</si>
  <si>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</si>
  <si>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</si>
  <si>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</si>
  <si>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</si>
  <si>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</si>
  <si>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</si>
  <si>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</si>
  <si>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</si>
  <si>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</si>
  <si>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</si>
  <si>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</si>
  <si>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</si>
  <si>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</si>
  <si>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</si>
  <si>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</si>
  <si>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</si>
  <si>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</si>
  <si>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</si>
  <si>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</si>
  <si>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</si>
  <si>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</si>
  <si>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</si>
  <si>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</si>
  <si>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</si>
  <si>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</si>
  <si>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</si>
  <si>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</si>
  <si>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</si>
  <si>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</si>
  <si>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</si>
  <si>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</si>
  <si>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</si>
  <si>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</si>
  <si>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</si>
  <si>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</si>
  <si>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</si>
  <si>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</si>
  <si>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</si>
  <si>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</si>
  <si>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</si>
  <si>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</si>
  <si>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</si>
  <si>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</si>
  <si>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</si>
  <si>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</si>
  <si>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</si>
  <si>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</si>
  <si>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</si>
  <si>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</si>
  <si>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</si>
  <si>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</si>
  <si>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</si>
  <si>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</si>
  <si>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</si>
  <si>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</si>
  <si>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</si>
  <si>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</si>
  <si>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</si>
  <si>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</si>
  <si>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</si>
  <si>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</si>
  <si>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</si>
  <si>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</si>
  <si>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令和元年度から地方公営企業法の一部適用となった。
①経常収支比率は100％以上となっており、単年度の収支は黒字である。しかし、類似団体平均よりも低く、一般会計からの繰入金に大きく依存しているため、引き続き使用料収入の確保、維持管理コストの削減を図り、経営の健全化を進める必要がある。
③流動比率は類似団体平均を上回っているものの、100％には満たない状態で、流動資産で流動負債を賄えていない。管渠布設工事等に係る企業債の償還金が流動負債の７割近くを占め、大きい負担となっている。支払能力を高めるため、使用料収入の確保を図り、経営の健全化を進める必要がある。
④企業債残高対事業規模比率は類似団体平均を下回っているが、全国平均よりは高い。現在、未普及解消に向けた面整備工事を順次進めているためであり、企業債については必要な借入れと認識している。
⑤経費回収率は類似団体平均を大きく下回っており、使用料で回収すべき汚水処理費を使用料で賄えていない状況にある。流域下水道維持管理費負担金や企業債利息の割合が高く、一般会計からの繰入金に依存している。費用削減に努めるとともに、面整備の推進や下水道への接続促進により、使用料収入を増加させていく必要がある。
⑥汚水処理原価は類似団体を上回っている。汚水処理費では流域下水道維持管理費負担金や企業債利息の割合が高い。費用削減に努めるとともに、接続促進により有収水量を増加させていく必要がある。
⑧水洗化率は類似団体平均をやや下回っている。面整備工事を順次進めており、水洗化人口も処理区域内人口も増加しているため、比率はほぼ前年並みである。未水洗化世帯に働きかけて接続促進を図っていく必要がある。
</t>
    <phoneticPr fontId="4"/>
  </si>
  <si>
    <t>令和元年度から地方公営企業法の一部適用となっており、同年度から減価償却費を算定しているため、①有形固定資産減価償却率は類似団体平均を下回っている。
本市の公共下水道は、平成元年度に建設事業を開始しており、事業開始から30年程度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t>
    <phoneticPr fontId="4"/>
  </si>
  <si>
    <t>⑤経費回収率、⑥汚水処理原価の状況を考えると、本市の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経営戦略については、策定を進めており、令和２年度中に公表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</si>
</sst>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7.0000000000000007E-2</c:v>
                </c:pt>
              </c:numCache>
            </c:numRef>
          </c:val>
          <c:extLst>
            <c:ext xmlns:c16="http://schemas.microsoft.com/office/drawing/2014/chart" uri="{C3380CC4-5D6E-409C-BE32-E72D297353CC}">
              <c16:uniqueId val="{00000000-9274-412F-882A-FEC2840073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274-412F-882A-FEC2840073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D4-4B3F-8C64-E9F36D4E31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D4-4B3F-8C64-E9F36D4E31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88.35</c:v>
                </c:pt>
              </c:numCache>
            </c:numRef>
          </c:val>
          <c:extLst>
            <c:ext xmlns:c16="http://schemas.microsoft.com/office/drawing/2014/chart" uri="{C3380CC4-5D6E-409C-BE32-E72D297353CC}">
              <c16:uniqueId val="{00000000-F277-47BA-9AD7-4EC4469A64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90.26</c:v>
                </c:pt>
              </c:numCache>
            </c:numRef>
          </c:val>
          <c:smooth val="0"/>
          <c:extLst>
            <c:ext xmlns:c16="http://schemas.microsoft.com/office/drawing/2014/chart" uri="{C3380CC4-5D6E-409C-BE32-E72D297353CC}">
              <c16:uniqueId val="{00000001-F277-47BA-9AD7-4EC4469A64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103.51</c:v>
                </c:pt>
              </c:numCache>
            </c:numRef>
          </c:val>
          <c:extLst>
            <c:ext xmlns:c16="http://schemas.microsoft.com/office/drawing/2014/chart" uri="{C3380CC4-5D6E-409C-BE32-E72D297353CC}">
              <c16:uniqueId val="{00000000-91B7-4D06-9CFC-6B8CAF8E2D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110.81</c:v>
                </c:pt>
              </c:numCache>
            </c:numRef>
          </c:val>
          <c:smooth val="0"/>
          <c:extLst>
            <c:ext xmlns:c16="http://schemas.microsoft.com/office/drawing/2014/chart" uri="{C3380CC4-5D6E-409C-BE32-E72D297353CC}">
              <c16:uniqueId val="{00000001-91B7-4D06-9CFC-6B8CAF8E2D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2.64</c:v>
                </c:pt>
              </c:numCache>
            </c:numRef>
          </c:val>
          <c:extLst>
            <c:ext xmlns:c16="http://schemas.microsoft.com/office/drawing/2014/chart" uri="{C3380CC4-5D6E-409C-BE32-E72D297353CC}">
              <c16:uniqueId val="{00000000-1689-4775-91FD-70DCE6501F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14.51</c:v>
                </c:pt>
              </c:numCache>
            </c:numRef>
          </c:val>
          <c:smooth val="0"/>
          <c:extLst>
            <c:ext xmlns:c16="http://schemas.microsoft.com/office/drawing/2014/chart" uri="{C3380CC4-5D6E-409C-BE32-E72D297353CC}">
              <c16:uniqueId val="{00000001-1689-4775-91FD-70DCE6501F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80-462B-9865-1C6F1A659F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D80-462B-9865-1C6F1A659F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5F-4E15-819C-407E87777E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156.22</c:v>
                </c:pt>
              </c:numCache>
            </c:numRef>
          </c:val>
          <c:smooth val="0"/>
          <c:extLst>
            <c:ext xmlns:c16="http://schemas.microsoft.com/office/drawing/2014/chart" uri="{C3380CC4-5D6E-409C-BE32-E72D297353CC}">
              <c16:uniqueId val="{00000001-AE5F-4E15-819C-407E87777E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41.9</c:v>
                </c:pt>
              </c:numCache>
            </c:numRef>
          </c:val>
          <c:extLst>
            <c:ext xmlns:c16="http://schemas.microsoft.com/office/drawing/2014/chart" uri="{C3380CC4-5D6E-409C-BE32-E72D297353CC}">
              <c16:uniqueId val="{00000000-8E57-4A8A-9C77-BE8F7BE28D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12.06</c:v>
                </c:pt>
              </c:numCache>
            </c:numRef>
          </c:val>
          <c:smooth val="0"/>
          <c:extLst>
            <c:ext xmlns:c16="http://schemas.microsoft.com/office/drawing/2014/chart" uri="{C3380CC4-5D6E-409C-BE32-E72D297353CC}">
              <c16:uniqueId val="{00000001-8E57-4A8A-9C77-BE8F7BE28D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1192.74</c:v>
                </c:pt>
              </c:numCache>
            </c:numRef>
          </c:val>
          <c:extLst>
            <c:ext xmlns:c16="http://schemas.microsoft.com/office/drawing/2014/chart" uri="{C3380CC4-5D6E-409C-BE32-E72D297353CC}">
              <c16:uniqueId val="{00000000-01BC-4C06-A91F-B8F2C2DBE0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1412.42</c:v>
                </c:pt>
              </c:numCache>
            </c:numRef>
          </c:val>
          <c:smooth val="0"/>
          <c:extLst>
            <c:ext xmlns:c16="http://schemas.microsoft.com/office/drawing/2014/chart" uri="{C3380CC4-5D6E-409C-BE32-E72D297353CC}">
              <c16:uniqueId val="{00000001-01BC-4C06-A91F-B8F2C2DBE0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56.62</c:v>
                </c:pt>
              </c:numCache>
            </c:numRef>
          </c:val>
          <c:extLst>
            <c:ext xmlns:c16="http://schemas.microsoft.com/office/drawing/2014/chart" uri="{C3380CC4-5D6E-409C-BE32-E72D297353CC}">
              <c16:uniqueId val="{00000000-DBF0-4827-8803-6D5324EB2B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92.42</c:v>
                </c:pt>
              </c:numCache>
            </c:numRef>
          </c:val>
          <c:smooth val="0"/>
          <c:extLst>
            <c:ext xmlns:c16="http://schemas.microsoft.com/office/drawing/2014/chart" uri="{C3380CC4-5D6E-409C-BE32-E72D297353CC}">
              <c16:uniqueId val="{00000001-DBF0-4827-8803-6D5324EB2B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150.99</c:v>
                </c:pt>
              </c:numCache>
            </c:numRef>
          </c:val>
          <c:extLst>
            <c:ext xmlns:c16="http://schemas.microsoft.com/office/drawing/2014/chart" uri="{C3380CC4-5D6E-409C-BE32-E72D297353CC}">
              <c16:uniqueId val="{00000000-CA56-4907-A871-E697A004E7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133.33000000000001</c:v>
                </c:pt>
              </c:numCache>
            </c:numRef>
          </c:val>
          <c:smooth val="0"/>
          <c:extLst>
            <c:ext xmlns:c16="http://schemas.microsoft.com/office/drawing/2014/chart" uri="{C3380CC4-5D6E-409C-BE32-E72D297353CC}">
              <c16:uniqueId val="{00000001-CA56-4907-A871-E697A004E7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岩倉市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Bb2</v>
      </c>
      <c r="X8" s="49"/>
      <c r="Y8" s="49"/>
      <c r="Z8" s="49"/>
      <c r="AA8" s="49"/>
      <c r="AB8" s="49"/>
      <c r="AC8" s="49"/>
      <c r="AD8" s="50" t="str">
        <f>データ!$M$6</f>
        <v>非設置</v>
      </c>
      <c r="AE8" s="50"/>
      <c r="AF8" s="50"/>
      <c r="AG8" s="50"/>
      <c r="AH8" s="50"/>
      <c r="AI8" s="50"/>
      <c r="AJ8" s="50"/>
      <c r="AK8" s="3"/>
      <c r="AL8" s="51">
        <f>データ!S6</f>
        <v>48092</v>
      </c>
      <c r="AM8" s="51"/>
      <c r="AN8" s="51"/>
      <c r="AO8" s="51"/>
      <c r="AP8" s="51"/>
      <c r="AQ8" s="51"/>
      <c r="AR8" s="51"/>
      <c r="AS8" s="51"/>
      <c r="AT8" s="46">
        <f>データ!T6</f>
        <v>10.47</v>
      </c>
      <c r="AU8" s="46"/>
      <c r="AV8" s="46"/>
      <c r="AW8" s="46"/>
      <c r="AX8" s="46"/>
      <c r="AY8" s="46"/>
      <c r="AZ8" s="46"/>
      <c r="BA8" s="46"/>
      <c r="BB8" s="46">
        <f>データ!U6</f>
        <v>4593.3100000000004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48.95</v>
      </c>
      <c r="J10" s="46"/>
      <c r="K10" s="46"/>
      <c r="L10" s="46"/>
      <c r="M10" s="46"/>
      <c r="N10" s="46"/>
      <c r="O10" s="46"/>
      <c r="P10" s="46">
        <f>データ!P6</f>
        <v>67.400000000000006</v>
      </c>
      <c r="Q10" s="46"/>
      <c r="R10" s="46"/>
      <c r="S10" s="46"/>
      <c r="T10" s="46"/>
      <c r="U10" s="46"/>
      <c r="V10" s="46"/>
      <c r="W10" s="46">
        <f>データ!Q6</f>
        <v>87.35</v>
      </c>
      <c r="X10" s="46"/>
      <c r="Y10" s="46"/>
      <c r="Z10" s="46"/>
      <c r="AA10" s="46"/>
      <c r="AB10" s="46"/>
      <c r="AC10" s="46"/>
      <c r="AD10" s="51">
        <f>データ!R6</f>
        <v>1650</v>
      </c>
      <c r="AE10" s="51"/>
      <c r="AF10" s="51"/>
      <c r="AG10" s="51"/>
      <c r="AH10" s="51"/>
      <c r="AI10" s="51"/>
      <c r="AJ10" s="51"/>
      <c r="AK10" s="2"/>
      <c r="AL10" s="51">
        <f>データ!V6</f>
        <v>32384</v>
      </c>
      <c r="AM10" s="51"/>
      <c r="AN10" s="51"/>
      <c r="AO10" s="51"/>
      <c r="AP10" s="51"/>
      <c r="AQ10" s="51"/>
      <c r="AR10" s="51"/>
      <c r="AS10" s="51"/>
      <c r="AT10" s="46">
        <f>データ!W6</f>
        <v>3.78</v>
      </c>
      <c r="AU10" s="46"/>
      <c r="AV10" s="46"/>
      <c r="AW10" s="46"/>
      <c r="AX10" s="46"/>
      <c r="AY10" s="46"/>
      <c r="AZ10" s="46"/>
      <c r="BA10" s="46"/>
      <c r="BB10" s="46">
        <f>データ!X6</f>
        <v>8567.2000000000007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112</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QChznA7tq6ry8wjE7rekYUn4i7j8c1EoaPcCd8jz2U+aiKcWosXR/ORv40+vDrZQaDUtp5zuWWqYP9WMu88Gg==" saltValue="u3uFl1QtRgWViEJpRVl6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232289</v>
      </c>
      <c r="D6" s="33">
        <f t="shared" si="3"/>
        <v>46</v>
      </c>
      <c r="E6" s="33">
        <f t="shared" si="3"/>
        <v>17</v>
      </c>
      <c r="F6" s="33">
        <f t="shared" si="3"/>
        <v>1</v>
      </c>
      <c r="G6" s="33">
        <f t="shared" si="3"/>
        <v>0</v>
      </c>
      <c r="H6" s="33" t="str">
        <f t="shared" si="3"/>
        <v>愛知県　岩倉市</v>
      </c>
      <c r="I6" s="33" t="str">
        <f t="shared" si="3"/>
        <v>法適用</v>
      </c>
      <c r="J6" s="33" t="str">
        <f t="shared" si="3"/>
        <v>下水道事業</v>
      </c>
      <c r="K6" s="33" t="str">
        <f t="shared" si="3"/>
        <v>公共下水道</v>
      </c>
      <c r="L6" s="33" t="str">
        <f t="shared" si="3"/>
        <v>Bb2</v>
      </c>
      <c r="M6" s="33" t="str">
        <f t="shared" si="3"/>
        <v>非設置</v>
      </c>
      <c r="N6" s="34" t="str">
        <f t="shared" si="3"/>
        <v>-</v>
      </c>
      <c r="O6" s="34">
        <f t="shared" si="3"/>
        <v>48.95</v>
      </c>
      <c r="P6" s="34">
        <f t="shared" si="3"/>
        <v>67.400000000000006</v>
      </c>
      <c r="Q6" s="34">
        <f t="shared" si="3"/>
        <v>87.35</v>
      </c>
      <c r="R6" s="34">
        <f t="shared" si="3"/>
        <v>1650</v>
      </c>
      <c r="S6" s="34">
        <f t="shared" si="3"/>
        <v>48092</v>
      </c>
      <c r="T6" s="34">
        <f t="shared" si="3"/>
        <v>10.47</v>
      </c>
      <c r="U6" s="34">
        <f t="shared" si="3"/>
        <v>4593.3100000000004</v>
      </c>
      <c r="V6" s="34">
        <f t="shared" si="3"/>
        <v>32384</v>
      </c>
      <c r="W6" s="34">
        <f t="shared" si="3"/>
        <v>3.78</v>
      </c>
      <c r="X6" s="34">
        <f t="shared" si="3"/>
        <v>8567.2000000000007</v>
      </c>
      <c r="Y6" s="35" t="str">
        <f>IF(Y7="",NA(),Y7)</f>
        <v>-</v>
      </c>
      <c r="Z6" s="35" t="str">
        <f t="shared" ref="Z6:AH6" si="4">IF(Z7="",NA(),Z7)</f>
        <v>-</v>
      </c>
      <c r="AA6" s="35" t="str">
        <f t="shared" si="4"/>
        <v>-</v>
      </c>
      <c r="AB6" s="35" t="str">
        <f t="shared" si="4"/>
        <v>-</v>
      </c>
      <c r="AC6" s="35">
        <f t="shared" si="4"/>
        <v>103.51</v>
      </c>
      <c r="AD6" s="35" t="str">
        <f t="shared" si="4"/>
        <v>-</v>
      </c>
      <c r="AE6" s="35" t="str">
        <f t="shared" si="4"/>
        <v>-</v>
      </c>
      <c r="AF6" s="35" t="str">
        <f t="shared" si="4"/>
        <v>-</v>
      </c>
      <c r="AG6" s="35" t="str">
        <f t="shared" si="4"/>
        <v>-</v>
      </c>
      <c r="AH6" s="35">
        <f t="shared" si="4"/>
        <v>110.81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156.22</v>
      </c>
      <c r="AT6" s="34" t="str">
        <f>IF(AT7="","",IF(AT7="-","【-】","【"&amp;SUBSTITUTE(TEXT(AT7,"#,##0.00"),"-","△")&amp;"】"))</f>
        <v>【3.09】</v>
      </c>
      <c r="AU6" s="35" t="str">
        <f>IF(AU7="",NA(),AU7)</f>
        <v>-</v>
      </c>
      <c r="AV6" s="35" t="str">
        <f t="shared" ref="AV6:BD6" si="6">IF(AV7="",NA(),AV7)</f>
        <v>-</v>
      </c>
      <c r="AW6" s="35" t="str">
        <f t="shared" si="6"/>
        <v>-</v>
      </c>
      <c r="AX6" s="35" t="str">
        <f t="shared" si="6"/>
        <v>-</v>
      </c>
      <c r="AY6" s="35">
        <f t="shared" si="6"/>
        <v>41.9</v>
      </c>
      <c r="AZ6" s="35" t="str">
        <f t="shared" si="6"/>
        <v>-</v>
      </c>
      <c r="BA6" s="35" t="str">
        <f t="shared" si="6"/>
        <v>-</v>
      </c>
      <c r="BB6" s="35" t="str">
        <f t="shared" si="6"/>
        <v>-</v>
      </c>
      <c r="BC6" s="35" t="str">
        <f t="shared" si="6"/>
        <v>-</v>
      </c>
      <c r="BD6" s="35">
        <f t="shared" si="6"/>
        <v>12.06</v>
      </c>
      <c r="BE6" s="34" t="str">
        <f>IF(BE7="","",IF(BE7="-","【-】","【"&amp;SUBSTITUTE(TEXT(BE7,"#,##0.00"),"-","△")&amp;"】"))</f>
        <v>【69.54】</v>
      </c>
      <c r="BF6" s="35" t="str">
        <f>IF(BF7="",NA(),BF7)</f>
        <v>-</v>
      </c>
      <c r="BG6" s="35" t="str">
        <f t="shared" ref="BG6:BO6" si="7">IF(BG7="",NA(),BG7)</f>
        <v>-</v>
      </c>
      <c r="BH6" s="35" t="str">
        <f t="shared" si="7"/>
        <v>-</v>
      </c>
      <c r="BI6" s="35" t="str">
        <f t="shared" si="7"/>
        <v>-</v>
      </c>
      <c r="BJ6" s="35">
        <f t="shared" si="7"/>
        <v>1192.74</v>
      </c>
      <c r="BK6" s="35" t="str">
        <f t="shared" si="7"/>
        <v>-</v>
      </c>
      <c r="BL6" s="35" t="str">
        <f t="shared" si="7"/>
        <v>-</v>
      </c>
      <c r="BM6" s="35" t="str">
        <f t="shared" si="7"/>
        <v>-</v>
      </c>
      <c r="BN6" s="35" t="str">
        <f t="shared" si="7"/>
        <v>-</v>
      </c>
      <c r="BO6" s="35">
        <f t="shared" si="7"/>
        <v>1412.42</v>
      </c>
      <c r="BP6" s="34" t="str">
        <f>IF(BP7="","",IF(BP7="-","【-】","【"&amp;SUBSTITUTE(TEXT(BP7,"#,##0.00"),"-","△")&amp;"】"))</f>
        <v>【682.51】</v>
      </c>
      <c r="BQ6" s="35" t="str">
        <f>IF(BQ7="",NA(),BQ7)</f>
        <v>-</v>
      </c>
      <c r="BR6" s="35" t="str">
        <f t="shared" ref="BR6:BZ6" si="8">IF(BR7="",NA(),BR7)</f>
        <v>-</v>
      </c>
      <c r="BS6" s="35" t="str">
        <f t="shared" si="8"/>
        <v>-</v>
      </c>
      <c r="BT6" s="35" t="str">
        <f t="shared" si="8"/>
        <v>-</v>
      </c>
      <c r="BU6" s="35">
        <f t="shared" si="8"/>
        <v>56.62</v>
      </c>
      <c r="BV6" s="35" t="str">
        <f t="shared" si="8"/>
        <v>-</v>
      </c>
      <c r="BW6" s="35" t="str">
        <f t="shared" si="8"/>
        <v>-</v>
      </c>
      <c r="BX6" s="35" t="str">
        <f t="shared" si="8"/>
        <v>-</v>
      </c>
      <c r="BY6" s="35" t="str">
        <f t="shared" si="8"/>
        <v>-</v>
      </c>
      <c r="BZ6" s="35">
        <f t="shared" si="8"/>
        <v>92.42</v>
      </c>
      <c r="CA6" s="34" t="str">
        <f>IF(CA7="","",IF(CA7="-","【-】","【"&amp;SUBSTITUTE(TEXT(CA7,"#,##0.00"),"-","△")&amp;"】"))</f>
        <v>【100.34】</v>
      </c>
      <c r="CB6" s="35" t="str">
        <f>IF(CB7="",NA(),CB7)</f>
        <v>-</v>
      </c>
      <c r="CC6" s="35" t="str">
        <f t="shared" ref="CC6:CK6" si="9">IF(CC7="",NA(),CC7)</f>
        <v>-</v>
      </c>
      <c r="CD6" s="35" t="str">
        <f t="shared" si="9"/>
        <v>-</v>
      </c>
      <c r="CE6" s="35" t="str">
        <f t="shared" si="9"/>
        <v>-</v>
      </c>
      <c r="CF6" s="35">
        <f t="shared" si="9"/>
        <v>150.99</v>
      </c>
      <c r="CG6" s="35" t="str">
        <f t="shared" si="9"/>
        <v>-</v>
      </c>
      <c r="CH6" s="35" t="str">
        <f t="shared" si="9"/>
        <v>-</v>
      </c>
      <c r="CI6" s="35" t="str">
        <f t="shared" si="9"/>
        <v>-</v>
      </c>
      <c r="CJ6" s="35" t="str">
        <f t="shared" si="9"/>
        <v>-</v>
      </c>
      <c r="CK6" s="35">
        <f t="shared" si="9"/>
        <v>133.33000000000001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t="str">
        <f>IF(CX7="",NA(),CX7)</f>
        <v>-</v>
      </c>
      <c r="CY6" s="35" t="str">
        <f t="shared" ref="CY6:DG6" si="11">IF(CY7="",NA(),CY7)</f>
        <v>-</v>
      </c>
      <c r="CZ6" s="35" t="str">
        <f t="shared" si="11"/>
        <v>-</v>
      </c>
      <c r="DA6" s="35" t="str">
        <f t="shared" si="11"/>
        <v>-</v>
      </c>
      <c r="DB6" s="35">
        <f t="shared" si="11"/>
        <v>88.35</v>
      </c>
      <c r="DC6" s="35" t="str">
        <f t="shared" si="11"/>
        <v>-</v>
      </c>
      <c r="DD6" s="35" t="str">
        <f t="shared" si="11"/>
        <v>-</v>
      </c>
      <c r="DE6" s="35" t="str">
        <f t="shared" si="11"/>
        <v>-</v>
      </c>
      <c r="DF6" s="35" t="str">
        <f t="shared" si="11"/>
        <v>-</v>
      </c>
      <c r="DG6" s="35">
        <f t="shared" si="11"/>
        <v>90.26</v>
      </c>
      <c r="DH6" s="34" t="str">
        <f>IF(DH7="","",IF(DH7="-","【-】","【"&amp;SUBSTITUTE(TEXT(DH7,"#,##0.00"),"-","△")&amp;"】"))</f>
        <v>【95.35】</v>
      </c>
      <c r="DI6" s="35" t="str">
        <f>IF(DI7="",NA(),DI7)</f>
        <v>-</v>
      </c>
      <c r="DJ6" s="35" t="str">
        <f t="shared" ref="DJ6:DR6" si="12">IF(DJ7="",NA(),DJ7)</f>
        <v>-</v>
      </c>
      <c r="DK6" s="35" t="str">
        <f t="shared" si="12"/>
        <v>-</v>
      </c>
      <c r="DL6" s="35" t="str">
        <f t="shared" si="12"/>
        <v>-</v>
      </c>
      <c r="DM6" s="35">
        <f t="shared" si="12"/>
        <v>2.64</v>
      </c>
      <c r="DN6" s="35" t="str">
        <f t="shared" si="12"/>
        <v>-</v>
      </c>
      <c r="DO6" s="35" t="str">
        <f t="shared" si="12"/>
        <v>-</v>
      </c>
      <c r="DP6" s="35" t="str">
        <f t="shared" si="12"/>
        <v>-</v>
      </c>
      <c r="DQ6" s="35" t="str">
        <f t="shared" si="12"/>
        <v>-</v>
      </c>
      <c r="DR6" s="35">
        <f t="shared" si="12"/>
        <v>14.51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5">
        <f t="shared" si="14"/>
        <v>7.0000000000000007E-2</v>
      </c>
      <c r="EJ6" s="35" t="str">
        <f t="shared" si="14"/>
        <v>-</v>
      </c>
      <c r="EK6" s="35" t="str">
        <f t="shared" si="14"/>
        <v>-</v>
      </c>
      <c r="EL6" s="35" t="str">
        <f t="shared" si="14"/>
        <v>-</v>
      </c>
      <c r="EM6" s="35" t="str">
        <f t="shared" si="14"/>
        <v>-</v>
      </c>
      <c r="EN6" s="35">
        <f t="shared" si="14"/>
        <v>0.01</v>
      </c>
      <c r="EO6" s="34" t="str">
        <f>IF(EO7="","",IF(EO7="-","【-】","【"&amp;SUBSTITUTE(TEXT(EO7,"#,##0.00"),"-","△")&amp;"】"))</f>
        <v>【0.22】</v>
      </c>
    </row>
    <row r="7" spans="1:148" s="36" customFormat="1" x14ac:dyDescent="0.15">
      <c r="A7" s="28"/>
      <c r="B7" s="37">
        <v>2019</v>
      </c>
      <c r="C7" s="37">
        <v>232289</v>
      </c>
      <c r="D7" s="37">
        <v>46</v>
      </c>
      <c r="E7" s="37">
        <v>17</v>
      </c>
      <c r="F7" s="37">
        <v>1</v>
      </c>
      <c r="G7" s="37">
        <v>0</v>
      </c>
      <c r="H7" s="37" t="s">
        <v>95</v>
      </c>
      <c r="I7" s="37" t="s">
        <v>96</v>
      </c>
      <c r="J7" s="37" t="s">
        <v>97</v>
      </c>
      <c r="K7" s="37" t="s">
        <v>98</v>
      </c>
      <c r="L7" s="37" t="s">
        <v>99</v>
      </c>
      <c r="M7" s="37" t="s">
        <v>100</v>
      </c>
      <c r="N7" s="38" t="s">
        <v>101</v>
      </c>
      <c r="O7" s="38">
        <v>48.95</v>
      </c>
      <c r="P7" s="38">
        <v>67.400000000000006</v>
      </c>
      <c r="Q7" s="38">
        <v>87.35</v>
      </c>
      <c r="R7" s="38">
        <v>1650</v>
      </c>
      <c r="S7" s="38">
        <v>48092</v>
      </c>
      <c r="T7" s="38">
        <v>10.47</v>
      </c>
      <c r="U7" s="38">
        <v>4593.3100000000004</v>
      </c>
      <c r="V7" s="38">
        <v>32384</v>
      </c>
      <c r="W7" s="38">
        <v>3.78</v>
      </c>
      <c r="X7" s="38">
        <v>8567.2000000000007</v>
      </c>
      <c r="Y7" s="38" t="s">
        <v>101</v>
      </c>
      <c r="Z7" s="38" t="s">
        <v>101</v>
      </c>
      <c r="AA7" s="38" t="s">
        <v>101</v>
      </c>
      <c r="AB7" s="38" t="s">
        <v>101</v>
      </c>
      <c r="AC7" s="38">
        <v>103.51</v>
      </c>
      <c r="AD7" s="38" t="s">
        <v>101</v>
      </c>
      <c r="AE7" s="38" t="s">
        <v>101</v>
      </c>
      <c r="AF7" s="38" t="s">
        <v>101</v>
      </c>
      <c r="AG7" s="38" t="s">
        <v>101</v>
      </c>
      <c r="AH7" s="38">
        <v>110.81</v>
      </c>
      <c r="AI7" s="38">
        <v>108.07</v>
      </c>
      <c r="AJ7" s="38" t="s">
        <v>101</v>
      </c>
      <c r="AK7" s="38" t="s">
        <v>101</v>
      </c>
      <c r="AL7" s="38" t="s">
        <v>101</v>
      </c>
      <c r="AM7" s="38" t="s">
        <v>101</v>
      </c>
      <c r="AN7" s="38">
        <v>0</v>
      </c>
      <c r="AO7" s="38" t="s">
        <v>101</v>
      </c>
      <c r="AP7" s="38" t="s">
        <v>101</v>
      </c>
      <c r="AQ7" s="38" t="s">
        <v>101</v>
      </c>
      <c r="AR7" s="38" t="s">
        <v>101</v>
      </c>
      <c r="AS7" s="38">
        <v>156.22</v>
      </c>
      <c r="AT7" s="38">
        <v>3.09</v>
      </c>
      <c r="AU7" s="38" t="s">
        <v>101</v>
      </c>
      <c r="AV7" s="38" t="s">
        <v>101</v>
      </c>
      <c r="AW7" s="38" t="s">
        <v>101</v>
      </c>
      <c r="AX7" s="38" t="s">
        <v>101</v>
      </c>
      <c r="AY7" s="38">
        <v>41.9</v>
      </c>
      <c r="AZ7" s="38" t="s">
        <v>101</v>
      </c>
      <c r="BA7" s="38" t="s">
        <v>101</v>
      </c>
      <c r="BB7" s="38" t="s">
        <v>101</v>
      </c>
      <c r="BC7" s="38" t="s">
        <v>101</v>
      </c>
      <c r="BD7" s="38">
        <v>12.06</v>
      </c>
      <c r="BE7" s="38">
        <v>69.540000000000006</v>
      </c>
      <c r="BF7" s="38" t="s">
        <v>101</v>
      </c>
      <c r="BG7" s="38" t="s">
        <v>101</v>
      </c>
      <c r="BH7" s="38" t="s">
        <v>101</v>
      </c>
      <c r="BI7" s="38" t="s">
        <v>101</v>
      </c>
      <c r="BJ7" s="38">
        <v>1192.74</v>
      </c>
      <c r="BK7" s="38" t="s">
        <v>101</v>
      </c>
      <c r="BL7" s="38" t="s">
        <v>101</v>
      </c>
      <c r="BM7" s="38" t="s">
        <v>101</v>
      </c>
      <c r="BN7" s="38" t="s">
        <v>101</v>
      </c>
      <c r="BO7" s="38">
        <v>1412.42</v>
      </c>
      <c r="BP7" s="38">
        <v>682.51</v>
      </c>
      <c r="BQ7" s="38" t="s">
        <v>101</v>
      </c>
      <c r="BR7" s="38" t="s">
        <v>101</v>
      </c>
      <c r="BS7" s="38" t="s">
        <v>101</v>
      </c>
      <c r="BT7" s="38" t="s">
        <v>101</v>
      </c>
      <c r="BU7" s="38">
        <v>56.62</v>
      </c>
      <c r="BV7" s="38" t="s">
        <v>101</v>
      </c>
      <c r="BW7" s="38" t="s">
        <v>101</v>
      </c>
      <c r="BX7" s="38" t="s">
        <v>101</v>
      </c>
      <c r="BY7" s="38" t="s">
        <v>101</v>
      </c>
      <c r="BZ7" s="38">
        <v>92.42</v>
      </c>
      <c r="CA7" s="38">
        <v>100.34</v>
      </c>
      <c r="CB7" s="38" t="s">
        <v>101</v>
      </c>
      <c r="CC7" s="38" t="s">
        <v>101</v>
      </c>
      <c r="CD7" s="38" t="s">
        <v>101</v>
      </c>
      <c r="CE7" s="38" t="s">
        <v>101</v>
      </c>
      <c r="CF7" s="38">
        <v>150.99</v>
      </c>
      <c r="CG7" s="38" t="s">
        <v>101</v>
      </c>
      <c r="CH7" s="38" t="s">
        <v>101</v>
      </c>
      <c r="CI7" s="38" t="s">
        <v>101</v>
      </c>
      <c r="CJ7" s="38" t="s">
        <v>101</v>
      </c>
      <c r="CK7" s="38">
        <v>133.33000000000001</v>
      </c>
      <c r="CL7" s="38">
        <v>136.15</v>
      </c>
      <c r="CM7" s="38" t="s">
        <v>101</v>
      </c>
      <c r="CN7" s="38" t="s">
        <v>101</v>
      </c>
      <c r="CO7" s="38" t="s">
        <v>101</v>
      </c>
      <c r="CP7" s="38" t="s">
        <v>101</v>
      </c>
      <c r="CQ7" s="38" t="s">
        <v>101</v>
      </c>
      <c r="CR7" s="38" t="s">
        <v>101</v>
      </c>
      <c r="CS7" s="38" t="s">
        <v>101</v>
      </c>
      <c r="CT7" s="38" t="s">
        <v>101</v>
      </c>
      <c r="CU7" s="38" t="s">
        <v>101</v>
      </c>
      <c r="CV7" s="38" t="s">
        <v>101</v>
      </c>
      <c r="CW7" s="38">
        <v>59.64</v>
      </c>
      <c r="CX7" s="38" t="s">
        <v>101</v>
      </c>
      <c r="CY7" s="38" t="s">
        <v>101</v>
      </c>
      <c r="CZ7" s="38" t="s">
        <v>101</v>
      </c>
      <c r="DA7" s="38" t="s">
        <v>101</v>
      </c>
      <c r="DB7" s="38">
        <v>88.35</v>
      </c>
      <c r="DC7" s="38" t="s">
        <v>101</v>
      </c>
      <c r="DD7" s="38" t="s">
        <v>101</v>
      </c>
      <c r="DE7" s="38" t="s">
        <v>101</v>
      </c>
      <c r="DF7" s="38" t="s">
        <v>101</v>
      </c>
      <c r="DG7" s="38">
        <v>90.26</v>
      </c>
      <c r="DH7" s="38">
        <v>95.35</v>
      </c>
      <c r="DI7" s="38" t="s">
        <v>101</v>
      </c>
      <c r="DJ7" s="38" t="s">
        <v>101</v>
      </c>
      <c r="DK7" s="38" t="s">
        <v>101</v>
      </c>
      <c r="DL7" s="38" t="s">
        <v>101</v>
      </c>
      <c r="DM7" s="38">
        <v>2.64</v>
      </c>
      <c r="DN7" s="38" t="s">
        <v>101</v>
      </c>
      <c r="DO7" s="38" t="s">
        <v>101</v>
      </c>
      <c r="DP7" s="38" t="s">
        <v>101</v>
      </c>
      <c r="DQ7" s="38" t="s">
        <v>101</v>
      </c>
      <c r="DR7" s="38">
        <v>14.51</v>
      </c>
      <c r="DS7" s="38">
        <v>38.57</v>
      </c>
      <c r="DT7" s="38" t="s">
        <v>101</v>
      </c>
      <c r="DU7" s="38" t="s">
        <v>101</v>
      </c>
      <c r="DV7" s="38" t="s">
        <v>101</v>
      </c>
      <c r="DW7" s="38" t="s">
        <v>101</v>
      </c>
      <c r="DX7" s="38">
        <v>0</v>
      </c>
      <c r="DY7" s="38" t="s">
        <v>101</v>
      </c>
      <c r="DZ7" s="38" t="s">
        <v>101</v>
      </c>
      <c r="EA7" s="38" t="s">
        <v>101</v>
      </c>
      <c r="EB7" s="38" t="s">
        <v>101</v>
      </c>
      <c r="EC7" s="38">
        <v>0</v>
      </c>
      <c r="ED7" s="38">
        <v>5.9</v>
      </c>
      <c r="EE7" s="38" t="s">
        <v>101</v>
      </c>
      <c r="EF7" s="38" t="s">
        <v>101</v>
      </c>
      <c r="EG7" s="38" t="s">
        <v>101</v>
      </c>
      <c r="EH7" s="38" t="s">
        <v>101</v>
      </c>
      <c r="EI7" s="38">
        <v>7.0000000000000007E-2</v>
      </c>
      <c r="EJ7" s="38" t="s">
        <v>101</v>
      </c>
      <c r="EK7" s="38" t="s">
        <v>101</v>
      </c>
      <c r="EL7" s="38" t="s">
        <v>101</v>
      </c>
      <c r="EM7" s="38" t="s">
        <v>101</v>
      </c>
      <c r="EN7" s="38">
        <v>0.01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2020-12-04T02:27:37Z</dcterms:created>
  <dcterms:modified xsi:type="dcterms:W3CDTF">2021-02-05T09:10:15Z</dcterms:modified>
  <cp:category/>
</cp:coreProperties>
</file>