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8　岩倉市　〇\下水道事業（公下、特環）\"/>
    </mc:Choice>
  </mc:AlternateContent>
  <xr:revisionPtr revIDLastSave="0" documentId="13_ncr:1_{16A865DD-B4F8-4A6E-8C73-8F3F854FD4EA}" xr6:coauthVersionLast="47" xr6:coauthVersionMax="47" xr10:uidLastSave="{00000000-0000-0000-0000-000000000000}"/>
  <workbookProtection workbookAlgorithmName="SHA-512" workbookHashValue="0b2QxCDXEOiOoF/jcg3ldTF8oGyEz9lY6mK6wDZ1+Zrj6JhSTcCvP4biwkArrNnYn3AHLh+P8TXBDMHojtnd+w==" workbookSaltValue="y6nGuoWiuA9iIiElAVnP4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E85" i="4"/>
  <c r="AT10" i="4"/>
  <c r="I10" i="4"/>
  <c r="AL8" i="4"/>
  <c r="P8" i="4"/>
</calcChain>
</file>

<file path=xl/sharedStrings.xml><?xml version="1.0" encoding="utf-8"?>
<sst xmlns="http://schemas.openxmlformats.org/spreadsheetml/2006/main" count="241" uniqueCount="116">
  <si>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</si>
  <si>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</si>
  <si>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</si>
  <si>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</si>
  <si>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</si>
  <si>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</si>
  <si>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</si>
  <si>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</si>
  <si>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</si>
  <si>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</si>
  <si>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</si>
  <si>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</si>
  <si>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</si>
  <si>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</si>
  <si>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</si>
  <si>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</si>
  <si>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</si>
  <si>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</si>
  <si>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</si>
  <si>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</si>
  <si>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</si>
  <si>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</si>
  <si>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</si>
  <si>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</si>
  <si>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</si>
  <si>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</si>
  <si>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</si>
  <si>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</si>
  <si>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</si>
  <si>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</si>
  <si>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</si>
  <si>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</si>
  <si>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</si>
  <si>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</si>
  <si>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</si>
  <si>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</si>
  <si>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</si>
  <si>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</si>
  <si>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</si>
  <si>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</si>
  <si>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</si>
  <si>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</si>
  <si>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</si>
  <si>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</si>
  <si>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</si>
  <si>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</si>
  <si>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</si>
  <si>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</si>
  <si>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</si>
  <si>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</si>
  <si>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</si>
  <si>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</si>
  <si>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</si>
  <si>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</si>
  <si>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</si>
  <si>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</si>
  <si>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</si>
  <si>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</si>
  <si>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</si>
  <si>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</si>
  <si>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</si>
  <si>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</si>
  <si>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</si>
  <si>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</si>
  <si>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</si>
  <si>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</si>
  <si>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</si>
  <si>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</si>
  <si>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</si>
  <si>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</si>
  <si>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</si>
  <si>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</si>
  <si>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</si>
  <si>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</si>
  <si>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</si>
  <si>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</si>
  <si>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</si>
  <si>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</si>
  <si>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</si>
  <si>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</si>
  <si>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</si>
  <si>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</si>
  <si>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</si>
  <si>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</si>
  <si>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</si>
  <si>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</si>
  <si>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</si>
  <si>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</si>
  <si>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</si>
  <si>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</si>
  <si>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</si>
  <si>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</si>
  <si>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</si>
  <si>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</si>
  <si>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</si>
  <si>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</si>
  <si>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</si>
  <si>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</si>
  <si>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公共下水道</t>
  </si>
  <si>
    <t>Bb2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</si>
  <si>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</si>
  <si>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</si>
  <si>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</si>
  <si>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</si>
  <si>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</si>
  <si>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</si>
  <si>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</si>
  <si>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</si>
  <si>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</si>
  <si>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</si>
  <si>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</si>
  <si>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</si>
  <si>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</si>
  <si>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令和元年度から地方公営企業法の一部適用となった。
①経常収支比率は100％を超えているが、一般会計からの繰入金に大きく依存している。
③流動比率は、現金・預金の増加により前年度を上回ったが、流動負債の大部分を企業債償還金と未払金が占めており、流動負債の大幅な削減は困難である。今後、流動資産を増加させるためには使用料収入の増加を図る必要がある。
④企業債残高対事業規模比率は、例年と同等の数値である。現在、未普及解消に向けた下水道整備工事を順次進めているため、新規の企業債の借入れを必要としていることから、今後も同等の水準となることを見込んでいる。
⑤経費回収率も、例年と同等の数値である。汚水処理費は、流域下水道維持管理費負担金や減価償却費、企業債利息の割合が高いため、大幅な削減は難しいことから、使用料収入の増加を図る必要がある。
⑥汚水処理原価も、例年と同等の数値である。
⑧水洗化率は、昨年度を若干下回った。下水道整備工事を順次進めているため、今後も水洗化率の多少の増減が見込まれるものの、引き続き接続促進に取り組み、水洗化率の向上に努める。
</t>
    <rPh sb="39" eb="40">
      <t>コ</t>
    </rPh>
    <rPh sb="75" eb="77">
      <t>ゲンキン</t>
    </rPh>
    <rPh sb="78" eb="80">
      <t>ヨキン</t>
    </rPh>
    <rPh sb="81" eb="83">
      <t>ゾウカ</t>
    </rPh>
    <rPh sb="86" eb="89">
      <t>ゼンネンド</t>
    </rPh>
    <rPh sb="90" eb="92">
      <t>ウワマワ</t>
    </rPh>
    <rPh sb="96" eb="98">
      <t>リュウドウ</t>
    </rPh>
    <rPh sb="98" eb="100">
      <t>フサイ</t>
    </rPh>
    <rPh sb="101" eb="104">
      <t>ダイブブン</t>
    </rPh>
    <rPh sb="105" eb="107">
      <t>キギョウ</t>
    </rPh>
    <rPh sb="107" eb="108">
      <t>サイ</t>
    </rPh>
    <rPh sb="108" eb="110">
      <t>ショウカン</t>
    </rPh>
    <rPh sb="110" eb="111">
      <t>キン</t>
    </rPh>
    <rPh sb="112" eb="113">
      <t>ミ</t>
    </rPh>
    <rPh sb="113" eb="114">
      <t>バラ</t>
    </rPh>
    <rPh sb="114" eb="115">
      <t>キン</t>
    </rPh>
    <rPh sb="116" eb="117">
      <t>シ</t>
    </rPh>
    <rPh sb="122" eb="124">
      <t>リュウドウ</t>
    </rPh>
    <rPh sb="124" eb="126">
      <t>フサイ</t>
    </rPh>
    <rPh sb="127" eb="129">
      <t>オオハバ</t>
    </rPh>
    <rPh sb="130" eb="132">
      <t>サクゲン</t>
    </rPh>
    <rPh sb="133" eb="135">
      <t>コンナン</t>
    </rPh>
    <rPh sb="139" eb="141">
      <t>コンゴ</t>
    </rPh>
    <rPh sb="142" eb="144">
      <t>リュウドウ</t>
    </rPh>
    <rPh sb="144" eb="146">
      <t>シサン</t>
    </rPh>
    <rPh sb="147" eb="149">
      <t>ゾウカ</t>
    </rPh>
    <rPh sb="162" eb="164">
      <t>ゾウカ</t>
    </rPh>
    <rPh sb="213" eb="216">
      <t>ゲスイドウ</t>
    </rPh>
    <rPh sb="231" eb="233">
      <t>シンキ</t>
    </rPh>
    <rPh sb="242" eb="244">
      <t>ヒツヨウ</t>
    </rPh>
    <rPh sb="254" eb="256">
      <t>コンゴ</t>
    </rPh>
    <rPh sb="257" eb="259">
      <t>ドウトウ</t>
    </rPh>
    <rPh sb="260" eb="262">
      <t>スイジュン</t>
    </rPh>
    <rPh sb="268" eb="270">
      <t>ミコ</t>
    </rPh>
    <rPh sb="284" eb="286">
      <t>レイネン</t>
    </rPh>
    <rPh sb="287" eb="289">
      <t>ドウトウ</t>
    </rPh>
    <rPh sb="290" eb="292">
      <t>スウチ</t>
    </rPh>
    <rPh sb="296" eb="298">
      <t>オスイ</t>
    </rPh>
    <rPh sb="298" eb="300">
      <t>ショリ</t>
    </rPh>
    <rPh sb="300" eb="301">
      <t>ヒ</t>
    </rPh>
    <rPh sb="317" eb="319">
      <t>ゲンカ</t>
    </rPh>
    <rPh sb="319" eb="321">
      <t>ショウキャク</t>
    </rPh>
    <rPh sb="321" eb="322">
      <t>ヒ</t>
    </rPh>
    <rPh sb="337" eb="339">
      <t>オオハバ</t>
    </rPh>
    <rPh sb="340" eb="342">
      <t>サクゲン</t>
    </rPh>
    <rPh sb="343" eb="344">
      <t>ムズカ</t>
    </rPh>
    <rPh sb="351" eb="354">
      <t>シヨウリョウ</t>
    </rPh>
    <rPh sb="354" eb="356">
      <t>シュウニュウ</t>
    </rPh>
    <rPh sb="357" eb="359">
      <t>ゾウカ</t>
    </rPh>
    <rPh sb="360" eb="361">
      <t>ハカ</t>
    </rPh>
    <rPh sb="362" eb="364">
      <t>ヒツヨウ</t>
    </rPh>
    <rPh sb="398" eb="401">
      <t>サクネンド</t>
    </rPh>
    <rPh sb="402" eb="404">
      <t>ジャッカン</t>
    </rPh>
    <rPh sb="404" eb="406">
      <t>シタマワ</t>
    </rPh>
    <rPh sb="427" eb="429">
      <t>コンゴ</t>
    </rPh>
    <rPh sb="431" eb="432">
      <t>カ</t>
    </rPh>
    <rPh sb="432" eb="433">
      <t>リツ</t>
    </rPh>
    <rPh sb="441" eb="443">
      <t>ミコ</t>
    </rPh>
    <rPh sb="450" eb="451">
      <t>ヒ</t>
    </rPh>
    <rPh sb="452" eb="453">
      <t>ツヅ</t>
    </rPh>
    <rPh sb="455" eb="457">
      <t>ソクシン</t>
    </rPh>
    <rPh sb="458" eb="459">
      <t>ト</t>
    </rPh>
    <rPh sb="460" eb="461">
      <t>ク</t>
    </rPh>
    <rPh sb="464" eb="465">
      <t>スイ</t>
    </rPh>
    <phoneticPr fontId="4"/>
  </si>
  <si>
    <t>①本市の公共下水道は、平成元年度に建設事業を開始し、事業開始からの経過年数は35年であることから、法定耐用年数を超過する管渠はなく、老朽化は比較的進んでいないと考えられる。そのため、③管渠改善率は高くないが、今後、修繕を必要とする管渠の増加が見込まれることから、既存の管渠の計画的な補修及び改築を行う必要がある。</t>
    <rPh sb="33" eb="35">
      <t>ケイカ</t>
    </rPh>
    <rPh sb="35" eb="37">
      <t>ネンスウ</t>
    </rPh>
    <rPh sb="56" eb="58">
      <t>チョウカ</t>
    </rPh>
    <rPh sb="118" eb="120">
      <t>ゾウカ</t>
    </rPh>
    <rPh sb="121" eb="123">
      <t>ミコ</t>
    </rPh>
    <rPh sb="137" eb="140">
      <t>ケイカクテキ</t>
    </rPh>
    <rPh sb="143" eb="144">
      <t>オヨ</t>
    </rPh>
    <phoneticPr fontId="4"/>
  </si>
  <si>
    <t>　本市の公共下水道事業の経営は、必要な費用を使用料収入で賄えておらず、一般会計からの繰入金に大きく依存している。今後は、管渠の経年劣化に伴い、修繕を必要とする管渠の増加が見込まれることから、既存の管渠の計画的な補修及び改築を行う必要がある。また、持続可能な事業運営に向けて費用削減を図るとともに、使用料収入を増加させる取り組みを進めていく必要があることから、令和7年4月から下水道使用料を改定し、約29％の値上げを行う。以降、経費回収率の向上に向け、段階的な改定（値上げ）を行う予定である。
　経営戦略は令和2年度に策定済みであり、令和6年度に見直しを行う予定。</t>
    <rPh sb="1" eb="3">
      <t>ホンシ</t>
    </rPh>
    <rPh sb="4" eb="6">
      <t>コウキョウ</t>
    </rPh>
    <rPh sb="6" eb="9">
      <t>ゲスイドウ</t>
    </rPh>
    <rPh sb="9" eb="11">
      <t>ジギョウ</t>
    </rPh>
    <rPh sb="12" eb="14">
      <t>ケイエイ</t>
    </rPh>
    <rPh sb="16" eb="18">
      <t>ヒツヨウ</t>
    </rPh>
    <rPh sb="19" eb="21">
      <t>ヒヨウ</t>
    </rPh>
    <rPh sb="22" eb="25">
      <t>シヨウリョウ</t>
    </rPh>
    <rPh sb="25" eb="27">
      <t>シュウニュウ</t>
    </rPh>
    <rPh sb="28" eb="29">
      <t>マカナ</t>
    </rPh>
    <rPh sb="46" eb="47">
      <t>オオ</t>
    </rPh>
    <rPh sb="60" eb="62">
      <t>カンキョ</t>
    </rPh>
    <rPh sb="63" eb="65">
      <t>ケイネン</t>
    </rPh>
    <rPh sb="65" eb="67">
      <t>レッカ</t>
    </rPh>
    <rPh sb="68" eb="69">
      <t>トモナ</t>
    </rPh>
    <rPh sb="85" eb="87">
      <t>ミコ</t>
    </rPh>
    <rPh sb="136" eb="138">
      <t>ヒヨウ</t>
    </rPh>
    <rPh sb="169" eb="171">
      <t>ヒツヨウ</t>
    </rPh>
    <rPh sb="179" eb="181">
      <t>レイワ</t>
    </rPh>
    <rPh sb="182" eb="183">
      <t>ネン</t>
    </rPh>
    <rPh sb="184" eb="185">
      <t>ガツ</t>
    </rPh>
    <rPh sb="187" eb="190">
      <t>ゲスイドウ</t>
    </rPh>
    <rPh sb="190" eb="193">
      <t>シヨウリョウ</t>
    </rPh>
    <rPh sb="194" eb="196">
      <t>カイテイ</t>
    </rPh>
    <rPh sb="198" eb="199">
      <t>ヤク</t>
    </rPh>
    <rPh sb="203" eb="205">
      <t>ネア</t>
    </rPh>
    <rPh sb="207" eb="208">
      <t>オコナ</t>
    </rPh>
    <rPh sb="210" eb="212">
      <t>イコウ</t>
    </rPh>
    <rPh sb="213" eb="215">
      <t>ケイヒ</t>
    </rPh>
    <rPh sb="215" eb="217">
      <t>カイシュウ</t>
    </rPh>
    <rPh sb="217" eb="218">
      <t>リツ</t>
    </rPh>
    <rPh sb="219" eb="221">
      <t>コウジョウ</t>
    </rPh>
    <rPh sb="222" eb="223">
      <t>ム</t>
    </rPh>
    <rPh sb="225" eb="228">
      <t>ダンカイテキ</t>
    </rPh>
    <rPh sb="229" eb="231">
      <t>カイテイ</t>
    </rPh>
    <rPh sb="232" eb="234">
      <t>ネア</t>
    </rPh>
    <rPh sb="237" eb="238">
      <t>オコナ</t>
    </rPh>
    <rPh sb="239" eb="241">
      <t>ヨテイ</t>
    </rPh>
    <rPh sb="247" eb="249">
      <t>ケイエイ</t>
    </rPh>
    <rPh sb="249" eb="251">
      <t>センリャク</t>
    </rPh>
    <rPh sb="260" eb="261">
      <t>ズ</t>
    </rPh>
    <rPh sb="272" eb="274">
      <t>ミナオ</t>
    </rPh>
    <rPh sb="276" eb="277">
      <t>オコナ</t>
    </rPh>
    <rPh sb="278" eb="28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</si>
</sst>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7.0000000000000007E-2</c:v>
                </c:pt>
                <c:pt idx="1">
                  <c:v>0.03</c:v>
                </c:pt>
                <c:pt idx="2">
                  <c:v>0.04</c:v>
                </c:pt>
                <c:pt idx="3">
                  <c:v>0.02</c:v>
                </c:pt>
                <c:pt idx="4">
                  <c:v>0.06</c:v>
                </c:pt>
              </c:numCache>
            </c:numRef>
          </c:val>
          <c:extLst>
            <c:ext xmlns:c16="http://schemas.microsoft.com/office/drawing/2014/chart" uri="{C3380CC4-5D6E-409C-BE32-E72D297353CC}">
              <c16:uniqueId val="{00000000-227A-46D8-98DB-441B213A70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0.01</c:v>
                </c:pt>
                <c:pt idx="4">
                  <c:v>0.06</c:v>
                </c:pt>
              </c:numCache>
            </c:numRef>
          </c:val>
          <c:smooth val="0"/>
          <c:extLst>
            <c:ext xmlns:c16="http://schemas.microsoft.com/office/drawing/2014/chart" uri="{C3380CC4-5D6E-409C-BE32-E72D297353CC}">
              <c16:uniqueId val="{00000001-227A-46D8-98DB-441B213A70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5F-45C0-87ED-C6FAA27F77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05F-45C0-87ED-C6FAA27F77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88.35</c:v>
                </c:pt>
                <c:pt idx="1">
                  <c:v>88.7</c:v>
                </c:pt>
                <c:pt idx="2">
                  <c:v>86.88</c:v>
                </c:pt>
                <c:pt idx="3">
                  <c:v>87.18</c:v>
                </c:pt>
                <c:pt idx="4">
                  <c:v>86.05</c:v>
                </c:pt>
              </c:numCache>
            </c:numRef>
          </c:val>
          <c:extLst>
            <c:ext xmlns:c16="http://schemas.microsoft.com/office/drawing/2014/chart" uri="{C3380CC4-5D6E-409C-BE32-E72D297353CC}">
              <c16:uniqueId val="{00000000-2CFF-49FC-A8EF-42B96BF17C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90.26</c:v>
                </c:pt>
                <c:pt idx="1">
                  <c:v>88.26</c:v>
                </c:pt>
                <c:pt idx="2">
                  <c:v>81.709999999999994</c:v>
                </c:pt>
                <c:pt idx="3">
                  <c:v>81.72</c:v>
                </c:pt>
                <c:pt idx="4">
                  <c:v>86.05</c:v>
                </c:pt>
              </c:numCache>
            </c:numRef>
          </c:val>
          <c:smooth val="0"/>
          <c:extLst>
            <c:ext xmlns:c16="http://schemas.microsoft.com/office/drawing/2014/chart" uri="{C3380CC4-5D6E-409C-BE32-E72D297353CC}">
              <c16:uniqueId val="{00000001-2CFF-49FC-A8EF-42B96BF17C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103.51</c:v>
                </c:pt>
                <c:pt idx="1">
                  <c:v>101.34</c:v>
                </c:pt>
                <c:pt idx="2">
                  <c:v>100.18</c:v>
                </c:pt>
                <c:pt idx="3">
                  <c:v>102.46</c:v>
                </c:pt>
                <c:pt idx="4">
                  <c:v>104.02</c:v>
                </c:pt>
              </c:numCache>
            </c:numRef>
          </c:val>
          <c:extLst>
            <c:ext xmlns:c16="http://schemas.microsoft.com/office/drawing/2014/chart" uri="{C3380CC4-5D6E-409C-BE32-E72D297353CC}">
              <c16:uniqueId val="{00000000-52DC-4468-A09C-6FDAA08575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110.81</c:v>
                </c:pt>
                <c:pt idx="1">
                  <c:v>103.57</c:v>
                </c:pt>
                <c:pt idx="2">
                  <c:v>98.52</c:v>
                </c:pt>
                <c:pt idx="3">
                  <c:v>101.38</c:v>
                </c:pt>
                <c:pt idx="4">
                  <c:v>104.02</c:v>
                </c:pt>
              </c:numCache>
            </c:numRef>
          </c:val>
          <c:smooth val="0"/>
          <c:extLst>
            <c:ext xmlns:c16="http://schemas.microsoft.com/office/drawing/2014/chart" uri="{C3380CC4-5D6E-409C-BE32-E72D297353CC}">
              <c16:uniqueId val="{00000001-52DC-4468-A09C-6FDAA08575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2.64</c:v>
                </c:pt>
                <c:pt idx="1">
                  <c:v>4.99</c:v>
                </c:pt>
                <c:pt idx="2">
                  <c:v>7.31</c:v>
                </c:pt>
                <c:pt idx="3">
                  <c:v>9.5500000000000007</c:v>
                </c:pt>
                <c:pt idx="4">
                  <c:v>11.19</c:v>
                </c:pt>
              </c:numCache>
            </c:numRef>
          </c:val>
          <c:extLst>
            <c:ext xmlns:c16="http://schemas.microsoft.com/office/drawing/2014/chart" uri="{C3380CC4-5D6E-409C-BE32-E72D297353CC}">
              <c16:uniqueId val="{00000000-3B30-470B-9E68-77CDDF50AC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14.51</c:v>
                </c:pt>
                <c:pt idx="1">
                  <c:v>4.4400000000000004</c:v>
                </c:pt>
                <c:pt idx="2">
                  <c:v>5.86</c:v>
                </c:pt>
                <c:pt idx="3">
                  <c:v>8.14</c:v>
                </c:pt>
                <c:pt idx="4">
                  <c:v>11.19</c:v>
                </c:pt>
              </c:numCache>
            </c:numRef>
          </c:val>
          <c:smooth val="0"/>
          <c:extLst>
            <c:ext xmlns:c16="http://schemas.microsoft.com/office/drawing/2014/chart" uri="{C3380CC4-5D6E-409C-BE32-E72D297353CC}">
              <c16:uniqueId val="{00000001-3B30-470B-9E68-77CDDF50AC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42-47DE-8456-35989F23CC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42-47DE-8456-35989F23CC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CC-454E-885A-B93E7D8345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156.22</c:v>
                </c:pt>
                <c:pt idx="1">
                  <c:v>35.11</c:v>
                </c:pt>
                <c:pt idx="2">
                  <c:v>79.900000000000006</c:v>
                </c:pt>
                <c:pt idx="3">
                  <c:v>75.28</c:v>
                </c:pt>
                <c:pt idx="4" formatCode="#,##0.00;&quot;△&quot;#,##0.00">
                  <c:v>0</c:v>
                </c:pt>
              </c:numCache>
            </c:numRef>
          </c:val>
          <c:smooth val="0"/>
          <c:extLst>
            <c:ext xmlns:c16="http://schemas.microsoft.com/office/drawing/2014/chart" uri="{C3380CC4-5D6E-409C-BE32-E72D297353CC}">
              <c16:uniqueId val="{00000001-38CC-454E-885A-B93E7D8345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41.9</c:v>
                </c:pt>
                <c:pt idx="1">
                  <c:v>42.14</c:v>
                </c:pt>
                <c:pt idx="2">
                  <c:v>54.72</c:v>
                </c:pt>
                <c:pt idx="3">
                  <c:v>32.61</c:v>
                </c:pt>
                <c:pt idx="4">
                  <c:v>52.63</c:v>
                </c:pt>
              </c:numCache>
            </c:numRef>
          </c:val>
          <c:extLst>
            <c:ext xmlns:c16="http://schemas.microsoft.com/office/drawing/2014/chart" uri="{C3380CC4-5D6E-409C-BE32-E72D297353CC}">
              <c16:uniqueId val="{00000000-883F-40AB-A01D-8591757135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12.06</c:v>
                </c:pt>
                <c:pt idx="1">
                  <c:v>76.62</c:v>
                </c:pt>
                <c:pt idx="2">
                  <c:v>95.14</c:v>
                </c:pt>
                <c:pt idx="3">
                  <c:v>82.17</c:v>
                </c:pt>
                <c:pt idx="4">
                  <c:v>52.63</c:v>
                </c:pt>
              </c:numCache>
            </c:numRef>
          </c:val>
          <c:smooth val="0"/>
          <c:extLst>
            <c:ext xmlns:c16="http://schemas.microsoft.com/office/drawing/2014/chart" uri="{C3380CC4-5D6E-409C-BE32-E72D297353CC}">
              <c16:uniqueId val="{00000001-883F-40AB-A01D-8591757135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1192.74</c:v>
                </c:pt>
                <c:pt idx="1">
                  <c:v>1175.32</c:v>
                </c:pt>
                <c:pt idx="2">
                  <c:v>1174.96</c:v>
                </c:pt>
                <c:pt idx="3">
                  <c:v>1133.52</c:v>
                </c:pt>
                <c:pt idx="4">
                  <c:v>1176.3499999999999</c:v>
                </c:pt>
              </c:numCache>
            </c:numRef>
          </c:val>
          <c:extLst>
            <c:ext xmlns:c16="http://schemas.microsoft.com/office/drawing/2014/chart" uri="{C3380CC4-5D6E-409C-BE32-E72D297353CC}">
              <c16:uniqueId val="{00000000-630C-430E-AB8B-1B327AB4F4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1412.42</c:v>
                </c:pt>
                <c:pt idx="1">
                  <c:v>1112.44</c:v>
                </c:pt>
                <c:pt idx="2">
                  <c:v>1731.1</c:v>
                </c:pt>
                <c:pt idx="3">
                  <c:v>1725.34</c:v>
                </c:pt>
                <c:pt idx="4">
                  <c:v>1176.3499999999999</c:v>
                </c:pt>
              </c:numCache>
            </c:numRef>
          </c:val>
          <c:smooth val="0"/>
          <c:extLst>
            <c:ext xmlns:c16="http://schemas.microsoft.com/office/drawing/2014/chart" uri="{C3380CC4-5D6E-409C-BE32-E72D297353CC}">
              <c16:uniqueId val="{00000001-630C-430E-AB8B-1B327AB4F4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56.62</c:v>
                </c:pt>
                <c:pt idx="1">
                  <c:v>55.82</c:v>
                </c:pt>
                <c:pt idx="2">
                  <c:v>56.62</c:v>
                </c:pt>
                <c:pt idx="3">
                  <c:v>55.55</c:v>
                </c:pt>
                <c:pt idx="4">
                  <c:v>56.49</c:v>
                </c:pt>
              </c:numCache>
            </c:numRef>
          </c:val>
          <c:extLst>
            <c:ext xmlns:c16="http://schemas.microsoft.com/office/drawing/2014/chart" uri="{C3380CC4-5D6E-409C-BE32-E72D297353CC}">
              <c16:uniqueId val="{00000000-0499-4461-8CA9-02C8A4A982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92.42</c:v>
                </c:pt>
                <c:pt idx="1">
                  <c:v>89.61</c:v>
                </c:pt>
                <c:pt idx="2">
                  <c:v>67.069999999999993</c:v>
                </c:pt>
                <c:pt idx="3">
                  <c:v>66.63</c:v>
                </c:pt>
                <c:pt idx="4">
                  <c:v>56.49</c:v>
                </c:pt>
              </c:numCache>
            </c:numRef>
          </c:val>
          <c:smooth val="0"/>
          <c:extLst>
            <c:ext xmlns:c16="http://schemas.microsoft.com/office/drawing/2014/chart" uri="{C3380CC4-5D6E-409C-BE32-E72D297353CC}">
              <c16:uniqueId val="{00000001-0499-4461-8CA9-02C8A4A982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150.99</c:v>
                </c:pt>
                <c:pt idx="1">
                  <c:v>151.94</c:v>
                </c:pt>
                <c:pt idx="2">
                  <c:v>150.07</c:v>
                </c:pt>
                <c:pt idx="3">
                  <c:v>150.08000000000001</c:v>
                </c:pt>
                <c:pt idx="4">
                  <c:v>150.13</c:v>
                </c:pt>
              </c:numCache>
            </c:numRef>
          </c:val>
          <c:extLst>
            <c:ext xmlns:c16="http://schemas.microsoft.com/office/drawing/2014/chart" uri="{C3380CC4-5D6E-409C-BE32-E72D297353CC}">
              <c16:uniqueId val="{00000000-78B7-45CB-B136-AD1263DCDF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133.33000000000001</c:v>
                </c:pt>
                <c:pt idx="1">
                  <c:v>115.51</c:v>
                </c:pt>
                <c:pt idx="2">
                  <c:v>150.03</c:v>
                </c:pt>
                <c:pt idx="3">
                  <c:v>150.04</c:v>
                </c:pt>
                <c:pt idx="4">
                  <c:v>150.13</c:v>
                </c:pt>
              </c:numCache>
            </c:numRef>
          </c:val>
          <c:smooth val="0"/>
          <c:extLst>
            <c:ext xmlns:c16="http://schemas.microsoft.com/office/drawing/2014/chart" uri="{C3380CC4-5D6E-409C-BE32-E72D297353CC}">
              <c16:uniqueId val="{00000001-78B7-45CB-B136-AD1263DCDF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岩倉市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Bb2</v>
      </c>
      <c r="X8" s="34"/>
      <c r="Y8" s="34"/>
      <c r="Z8" s="34"/>
      <c r="AA8" s="34"/>
      <c r="AB8" s="34"/>
      <c r="AC8" s="34"/>
      <c r="AD8" s="35" t="str">
        <f>データ!$M$6</f>
        <v>非設置</v>
      </c>
      <c r="AE8" s="35"/>
      <c r="AF8" s="35"/>
      <c r="AG8" s="35"/>
      <c r="AH8" s="35"/>
      <c r="AI8" s="35"/>
      <c r="AJ8" s="35"/>
      <c r="AK8" s="3"/>
      <c r="AL8" s="36">
        <f>データ!S6</f>
        <v>47839</v>
      </c>
      <c r="AM8" s="36"/>
      <c r="AN8" s="36"/>
      <c r="AO8" s="36"/>
      <c r="AP8" s="36"/>
      <c r="AQ8" s="36"/>
      <c r="AR8" s="36"/>
      <c r="AS8" s="36"/>
      <c r="AT8" s="37">
        <f>データ!T6</f>
        <v>10.47</v>
      </c>
      <c r="AU8" s="37"/>
      <c r="AV8" s="37"/>
      <c r="AW8" s="37"/>
      <c r="AX8" s="37"/>
      <c r="AY8" s="37"/>
      <c r="AZ8" s="37"/>
      <c r="BA8" s="37"/>
      <c r="BB8" s="37">
        <f>データ!U6</f>
        <v>4569.1499999999996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50.72</v>
      </c>
      <c r="J10" s="37"/>
      <c r="K10" s="37"/>
      <c r="L10" s="37"/>
      <c r="M10" s="37"/>
      <c r="N10" s="37"/>
      <c r="O10" s="37"/>
      <c r="P10" s="37">
        <f>データ!P6</f>
        <v>74.099999999999994</v>
      </c>
      <c r="Q10" s="37"/>
      <c r="R10" s="37"/>
      <c r="S10" s="37"/>
      <c r="T10" s="37"/>
      <c r="U10" s="37"/>
      <c r="V10" s="37"/>
      <c r="W10" s="37">
        <f>データ!Q6</f>
        <v>87.25</v>
      </c>
      <c r="X10" s="37"/>
      <c r="Y10" s="37"/>
      <c r="Z10" s="37"/>
      <c r="AA10" s="37"/>
      <c r="AB10" s="37"/>
      <c r="AC10" s="37"/>
      <c r="AD10" s="36">
        <f>データ!R6</f>
        <v>1650</v>
      </c>
      <c r="AE10" s="36"/>
      <c r="AF10" s="36"/>
      <c r="AG10" s="36"/>
      <c r="AH10" s="36"/>
      <c r="AI10" s="36"/>
      <c r="AJ10" s="36"/>
      <c r="AK10" s="2"/>
      <c r="AL10" s="36">
        <f>データ!V6</f>
        <v>35287</v>
      </c>
      <c r="AM10" s="36"/>
      <c r="AN10" s="36"/>
      <c r="AO10" s="36"/>
      <c r="AP10" s="36"/>
      <c r="AQ10" s="36"/>
      <c r="AR10" s="36"/>
      <c r="AS10" s="36"/>
      <c r="AT10" s="37">
        <f>データ!W6</f>
        <v>4.1500000000000004</v>
      </c>
      <c r="AU10" s="37"/>
      <c r="AV10" s="37"/>
      <c r="AW10" s="37"/>
      <c r="AX10" s="37"/>
      <c r="AY10" s="37"/>
      <c r="AZ10" s="37"/>
      <c r="BA10" s="37"/>
      <c r="BB10" s="37">
        <f>データ!X6</f>
        <v>8502.89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Zn6wLhr9V77n2rmmb3quhL3TyZVMlAcHj6Dkm+9HEvSs0kTrreOEHMkmS7lRuUfAu+0dulHkZuAID9YjpMBwA==" saltValue="VMkjQIwXpCVPbW5bQeWCn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2023</v>
      </c>
      <c r="C6" s="19">
        <f t="shared" ref="C6:X6" si="3">C7</f>
        <v>232289</v>
      </c>
      <c r="D6" s="19">
        <f t="shared" si="3"/>
        <v>46</v>
      </c>
      <c r="E6" s="19">
        <f t="shared" si="3"/>
        <v>17</v>
      </c>
      <c r="F6" s="19">
        <f t="shared" si="3"/>
        <v>1</v>
      </c>
      <c r="G6" s="19">
        <f t="shared" si="3"/>
        <v>0</v>
      </c>
      <c r="H6" s="19" t="str">
        <f t="shared" si="3"/>
        <v>愛知県　岩倉市</v>
      </c>
      <c r="I6" s="19" t="str">
        <f t="shared" si="3"/>
        <v>法適用</v>
      </c>
      <c r="J6" s="19" t="str">
        <f t="shared" si="3"/>
        <v>下水道事業</v>
      </c>
      <c r="K6" s="19" t="str">
        <f t="shared" si="3"/>
        <v>公共下水道</v>
      </c>
      <c r="L6" s="19" t="str">
        <f t="shared" si="3"/>
        <v>Bb2</v>
      </c>
      <c r="M6" s="19" t="str">
        <f t="shared" si="3"/>
        <v>非設置</v>
      </c>
      <c r="N6" s="20" t="str">
        <f t="shared" si="3"/>
        <v>-</v>
      </c>
      <c r="O6" s="20">
        <f t="shared" si="3"/>
        <v>50.72</v>
      </c>
      <c r="P6" s="20">
        <f t="shared" si="3"/>
        <v>74.099999999999994</v>
      </c>
      <c r="Q6" s="20">
        <f t="shared" si="3"/>
        <v>87.25</v>
      </c>
      <c r="R6" s="20">
        <f t="shared" si="3"/>
        <v>1650</v>
      </c>
      <c r="S6" s="20">
        <f t="shared" si="3"/>
        <v>47839</v>
      </c>
      <c r="T6" s="20">
        <f t="shared" si="3"/>
        <v>10.47</v>
      </c>
      <c r="U6" s="20">
        <f t="shared" si="3"/>
        <v>4569.1499999999996</v>
      </c>
      <c r="V6" s="20">
        <f t="shared" si="3"/>
        <v>35287</v>
      </c>
      <c r="W6" s="20">
        <f t="shared" si="3"/>
        <v>4.1500000000000004</v>
      </c>
      <c r="X6" s="20">
        <f t="shared" si="3"/>
        <v>8502.89</v>
      </c>
      <c r="Y6" s="21">
        <f>IF(Y7="",NA(),Y7)</f>
        <v>103.51</v>
      </c>
      <c r="Z6" s="21">
        <f t="shared" ref="Z6:AH6" si="4">IF(Z7="",NA(),Z7)</f>
        <v>101.34</v>
      </c>
      <c r="AA6" s="21">
        <f t="shared" si="4"/>
        <v>100.18</v>
      </c>
      <c r="AB6" s="21">
        <f t="shared" si="4"/>
        <v>102.46</v>
      </c>
      <c r="AC6" s="21">
        <f t="shared" si="4"/>
        <v>104.02</v>
      </c>
      <c r="AD6" s="21">
        <f t="shared" si="4"/>
        <v>110.81</v>
      </c>
      <c r="AE6" s="21">
        <f t="shared" si="4"/>
        <v>103.57</v>
      </c>
      <c r="AF6" s="21">
        <f t="shared" si="4"/>
        <v>98.52</v>
      </c>
      <c r="AG6" s="21">
        <f t="shared" si="4"/>
        <v>101.38</v>
      </c>
      <c r="AH6" s="21">
        <f t="shared" si="4"/>
        <v>104.02</v>
      </c>
      <c r="AI6" s="20" t="str">
        <f>IF(AI7="","",IF(AI7="-","【-】","【"&amp;SUBSTITUTE(TEXT(AI7,"#,##0.00"),"-","△")&amp;"】"))</f>
        <v>【105.91】</v>
      </c>
      <c r="AJ6" s="20">
        <f>IF(AJ7="",NA(),AJ7)</f>
        <v>0</v>
      </c>
      <c r="AK6" s="20">
        <f t="shared" ref="AK6:AS6" si="5">IF(AK7="",NA(),AK7)</f>
        <v>0</v>
      </c>
      <c r="AL6" s="20">
        <f t="shared" si="5"/>
        <v>0</v>
      </c>
      <c r="AM6" s="20">
        <f t="shared" si="5"/>
        <v>0</v>
      </c>
      <c r="AN6" s="20">
        <f t="shared" si="5"/>
        <v>0</v>
      </c>
      <c r="AO6" s="21">
        <f t="shared" si="5"/>
        <v>156.22</v>
      </c>
      <c r="AP6" s="21">
        <f t="shared" si="5"/>
        <v>35.11</v>
      </c>
      <c r="AQ6" s="21">
        <f t="shared" si="5"/>
        <v>79.900000000000006</v>
      </c>
      <c r="AR6" s="21">
        <f t="shared" si="5"/>
        <v>75.28</v>
      </c>
      <c r="AS6" s="20">
        <f t="shared" si="5"/>
        <v>0</v>
      </c>
      <c r="AT6" s="20" t="str">
        <f>IF(AT7="","",IF(AT7="-","【-】","【"&amp;SUBSTITUTE(TEXT(AT7,"#,##0.00"),"-","△")&amp;"】"))</f>
        <v>【3.03】</v>
      </c>
      <c r="AU6" s="21">
        <f>IF(AU7="",NA(),AU7)</f>
        <v>41.9</v>
      </c>
      <c r="AV6" s="21">
        <f t="shared" ref="AV6:BD6" si="6">IF(AV7="",NA(),AV7)</f>
        <v>42.14</v>
      </c>
      <c r="AW6" s="21">
        <f t="shared" si="6"/>
        <v>54.72</v>
      </c>
      <c r="AX6" s="21">
        <f t="shared" si="6"/>
        <v>32.61</v>
      </c>
      <c r="AY6" s="21">
        <f t="shared" si="6"/>
        <v>52.63</v>
      </c>
      <c r="AZ6" s="21">
        <f t="shared" si="6"/>
        <v>12.06</v>
      </c>
      <c r="BA6" s="21">
        <f t="shared" si="6"/>
        <v>76.62</v>
      </c>
      <c r="BB6" s="21">
        <f t="shared" si="6"/>
        <v>95.14</v>
      </c>
      <c r="BC6" s="21">
        <f t="shared" si="6"/>
        <v>82.17</v>
      </c>
      <c r="BD6" s="21">
        <f t="shared" si="6"/>
        <v>52.63</v>
      </c>
      <c r="BE6" s="20" t="str">
        <f>IF(BE7="","",IF(BE7="-","【-】","【"&amp;SUBSTITUTE(TEXT(BE7,"#,##0.00"),"-","△")&amp;"】"))</f>
        <v>【78.43】</v>
      </c>
      <c r="BF6" s="21">
        <f>IF(BF7="",NA(),BF7)</f>
        <v>1192.74</v>
      </c>
      <c r="BG6" s="21">
        <f t="shared" ref="BG6:BO6" si="7">IF(BG7="",NA(),BG7)</f>
        <v>1175.32</v>
      </c>
      <c r="BH6" s="21">
        <f t="shared" si="7"/>
        <v>1174.96</v>
      </c>
      <c r="BI6" s="21">
        <f t="shared" si="7"/>
        <v>1133.52</v>
      </c>
      <c r="BJ6" s="21">
        <f t="shared" si="7"/>
        <v>1176.3499999999999</v>
      </c>
      <c r="BK6" s="21">
        <f t="shared" si="7"/>
        <v>1412.42</v>
      </c>
      <c r="BL6" s="21">
        <f t="shared" si="7"/>
        <v>1112.44</v>
      </c>
      <c r="BM6" s="21">
        <f t="shared" si="7"/>
        <v>1731.1</v>
      </c>
      <c r="BN6" s="21">
        <f t="shared" si="7"/>
        <v>1725.34</v>
      </c>
      <c r="BO6" s="21">
        <f t="shared" si="7"/>
        <v>1176.3499999999999</v>
      </c>
      <c r="BP6" s="20" t="str">
        <f>IF(BP7="","",IF(BP7="-","【-】","【"&amp;SUBSTITUTE(TEXT(BP7,"#,##0.00"),"-","△")&amp;"】"))</f>
        <v>【630.82】</v>
      </c>
      <c r="BQ6" s="21">
        <f>IF(BQ7="",NA(),BQ7)</f>
        <v>56.62</v>
      </c>
      <c r="BR6" s="21">
        <f t="shared" ref="BR6:BZ6" si="8">IF(BR7="",NA(),BR7)</f>
        <v>55.82</v>
      </c>
      <c r="BS6" s="21">
        <f t="shared" si="8"/>
        <v>56.62</v>
      </c>
      <c r="BT6" s="21">
        <f t="shared" si="8"/>
        <v>55.55</v>
      </c>
      <c r="BU6" s="21">
        <f t="shared" si="8"/>
        <v>56.49</v>
      </c>
      <c r="BV6" s="21">
        <f t="shared" si="8"/>
        <v>92.42</v>
      </c>
      <c r="BW6" s="21">
        <f t="shared" si="8"/>
        <v>89.61</v>
      </c>
      <c r="BX6" s="21">
        <f t="shared" si="8"/>
        <v>67.069999999999993</v>
      </c>
      <c r="BY6" s="21">
        <f t="shared" si="8"/>
        <v>66.63</v>
      </c>
      <c r="BZ6" s="21">
        <f t="shared" si="8"/>
        <v>56.49</v>
      </c>
      <c r="CA6" s="20" t="str">
        <f>IF(CA7="","",IF(CA7="-","【-】","【"&amp;SUBSTITUTE(TEXT(CA7,"#,##0.00"),"-","△")&amp;"】"))</f>
        <v>【97.81】</v>
      </c>
      <c r="CB6" s="21">
        <f>IF(CB7="",NA(),CB7)</f>
        <v>150.99</v>
      </c>
      <c r="CC6" s="21">
        <f t="shared" ref="CC6:CK6" si="9">IF(CC7="",NA(),CC7)</f>
        <v>151.94</v>
      </c>
      <c r="CD6" s="21">
        <f t="shared" si="9"/>
        <v>150.07</v>
      </c>
      <c r="CE6" s="21">
        <f t="shared" si="9"/>
        <v>150.08000000000001</v>
      </c>
      <c r="CF6" s="21">
        <f t="shared" si="9"/>
        <v>150.13</v>
      </c>
      <c r="CG6" s="21">
        <f t="shared" si="9"/>
        <v>133.33000000000001</v>
      </c>
      <c r="CH6" s="21">
        <f t="shared" si="9"/>
        <v>115.51</v>
      </c>
      <c r="CI6" s="21">
        <f t="shared" si="9"/>
        <v>150.03</v>
      </c>
      <c r="CJ6" s="21">
        <f t="shared" si="9"/>
        <v>150.04</v>
      </c>
      <c r="CK6" s="21">
        <f t="shared" si="9"/>
        <v>150.13</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【58.94】</v>
      </c>
      <c r="CX6" s="21">
        <f>IF(CX7="",NA(),CX7)</f>
        <v>88.35</v>
      </c>
      <c r="CY6" s="21">
        <f t="shared" ref="CY6:DG6" si="11">IF(CY7="",NA(),CY7)</f>
        <v>88.7</v>
      </c>
      <c r="CZ6" s="21">
        <f t="shared" si="11"/>
        <v>86.88</v>
      </c>
      <c r="DA6" s="21">
        <f t="shared" si="11"/>
        <v>87.18</v>
      </c>
      <c r="DB6" s="21">
        <f t="shared" si="11"/>
        <v>86.05</v>
      </c>
      <c r="DC6" s="21">
        <f t="shared" si="11"/>
        <v>90.26</v>
      </c>
      <c r="DD6" s="21">
        <f t="shared" si="11"/>
        <v>88.26</v>
      </c>
      <c r="DE6" s="21">
        <f t="shared" si="11"/>
        <v>81.709999999999994</v>
      </c>
      <c r="DF6" s="21">
        <f t="shared" si="11"/>
        <v>81.72</v>
      </c>
      <c r="DG6" s="21">
        <f t="shared" si="11"/>
        <v>86.05</v>
      </c>
      <c r="DH6" s="20" t="str">
        <f>IF(DH7="","",IF(DH7="-","【-】","【"&amp;SUBSTITUTE(TEXT(DH7,"#,##0.00"),"-","△")&amp;"】"))</f>
        <v>【95.91】</v>
      </c>
      <c r="DI6" s="21">
        <f>IF(DI7="",NA(),DI7)</f>
        <v>2.64</v>
      </c>
      <c r="DJ6" s="21">
        <f t="shared" ref="DJ6:DR6" si="12">IF(DJ7="",NA(),DJ7)</f>
        <v>4.99</v>
      </c>
      <c r="DK6" s="21">
        <f t="shared" si="12"/>
        <v>7.31</v>
      </c>
      <c r="DL6" s="21">
        <f t="shared" si="12"/>
        <v>9.5500000000000007</v>
      </c>
      <c r="DM6" s="21">
        <f t="shared" si="12"/>
        <v>11.19</v>
      </c>
      <c r="DN6" s="21">
        <f t="shared" si="12"/>
        <v>14.51</v>
      </c>
      <c r="DO6" s="21">
        <f t="shared" si="12"/>
        <v>4.4400000000000004</v>
      </c>
      <c r="DP6" s="21">
        <f t="shared" si="12"/>
        <v>5.86</v>
      </c>
      <c r="DQ6" s="21">
        <f t="shared" si="12"/>
        <v>8.14</v>
      </c>
      <c r="DR6" s="21">
        <f t="shared" si="12"/>
        <v>11.19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1">
        <f>IF(EE7="",NA(),EE7)</f>
        <v>7.0000000000000007E-2</v>
      </c>
      <c r="EF6" s="21">
        <f t="shared" ref="EF6:EN6" si="14">IF(EF7="",NA(),EF7)</f>
        <v>0.03</v>
      </c>
      <c r="EG6" s="21">
        <f t="shared" si="14"/>
        <v>0.04</v>
      </c>
      <c r="EH6" s="21">
        <f t="shared" si="14"/>
        <v>0.02</v>
      </c>
      <c r="EI6" s="21">
        <f t="shared" si="14"/>
        <v>0.06</v>
      </c>
      <c r="EJ6" s="21">
        <f t="shared" si="14"/>
        <v>0.01</v>
      </c>
      <c r="EK6" s="21">
        <f t="shared" si="14"/>
        <v>0.01</v>
      </c>
      <c r="EL6" s="21">
        <f t="shared" si="14"/>
        <v>0.02</v>
      </c>
      <c r="EM6" s="21">
        <f t="shared" si="14"/>
        <v>0.01</v>
      </c>
      <c r="EN6" s="21">
        <f t="shared" si="14"/>
        <v>0.06</v>
      </c>
      <c r="EO6" s="20" t="str">
        <f>IF(EO7="","",IF(EO7="-","【-】","【"&amp;SUBSTITUTE(TEXT(EO7,"#,##0.00"),"-","△")&amp;"】"))</f>
        <v>【0.22】</v>
      </c>
    </row>
    <row r="7" spans="1:148" s="22" customFormat="1" x14ac:dyDescent="0.25">
      <c r="A7" s="14"/>
      <c r="B7" s="23">
        <v>2023</v>
      </c>
      <c r="C7" s="23">
        <v>232289</v>
      </c>
      <c r="D7" s="23">
        <v>46</v>
      </c>
      <c r="E7" s="23">
        <v>17</v>
      </c>
      <c r="F7" s="23">
        <v>1</v>
      </c>
      <c r="G7" s="23">
        <v>0</v>
      </c>
      <c r="H7" s="23" t="s">
        <v>95</v>
      </c>
      <c r="I7" s="23" t="s">
        <v>96</v>
      </c>
      <c r="J7" s="23" t="s">
        <v>97</v>
      </c>
      <c r="K7" s="23" t="s">
        <v>98</v>
      </c>
      <c r="L7" s="23" t="s">
        <v>99</v>
      </c>
      <c r="M7" s="23" t="s">
        <v>100</v>
      </c>
      <c r="N7" s="24" t="s">
        <v>101</v>
      </c>
      <c r="O7" s="24">
        <v>50.72</v>
      </c>
      <c r="P7" s="24">
        <v>74.099999999999994</v>
      </c>
      <c r="Q7" s="24">
        <v>87.25</v>
      </c>
      <c r="R7" s="24">
        <v>1650</v>
      </c>
      <c r="S7" s="24">
        <v>47839</v>
      </c>
      <c r="T7" s="24">
        <v>10.47</v>
      </c>
      <c r="U7" s="24">
        <v>4569.1499999999996</v>
      </c>
      <c r="V7" s="24">
        <v>35287</v>
      </c>
      <c r="W7" s="24">
        <v>4.1500000000000004</v>
      </c>
      <c r="X7" s="24">
        <v>8502.89</v>
      </c>
      <c r="Y7" s="24">
        <v>103.51</v>
      </c>
      <c r="Z7" s="24">
        <v>101.34</v>
      </c>
      <c r="AA7" s="24">
        <v>100.18</v>
      </c>
      <c r="AB7" s="24">
        <v>102.46</v>
      </c>
      <c r="AC7" s="24">
        <v>104.02</v>
      </c>
      <c r="AD7" s="24">
        <v>110.81</v>
      </c>
      <c r="AE7" s="24">
        <v>103.57</v>
      </c>
      <c r="AF7" s="24">
        <v>98.52</v>
      </c>
      <c r="AG7" s="24">
        <v>101.38</v>
      </c>
      <c r="AH7" s="24">
        <v>104.02</v>
      </c>
      <c r="AI7" s="24">
        <v>105.91</v>
      </c>
      <c r="AJ7" s="24">
        <v>0</v>
      </c>
      <c r="AK7" s="24">
        <v>0</v>
      </c>
      <c r="AL7" s="24">
        <v>0</v>
      </c>
      <c r="AM7" s="24">
        <v>0</v>
      </c>
      <c r="AN7" s="24">
        <v>0</v>
      </c>
      <c r="AO7" s="24">
        <v>156.22</v>
      </c>
      <c r="AP7" s="24">
        <v>35.11</v>
      </c>
      <c r="AQ7" s="24">
        <v>79.900000000000006</v>
      </c>
      <c r="AR7" s="24">
        <v>75.28</v>
      </c>
      <c r="AS7" s="24">
        <v>0</v>
      </c>
      <c r="AT7" s="24">
        <v>3.03</v>
      </c>
      <c r="AU7" s="24">
        <v>41.9</v>
      </c>
      <c r="AV7" s="24">
        <v>42.14</v>
      </c>
      <c r="AW7" s="24">
        <v>54.72</v>
      </c>
      <c r="AX7" s="24">
        <v>32.61</v>
      </c>
      <c r="AY7" s="24">
        <v>52.63</v>
      </c>
      <c r="AZ7" s="24">
        <v>12.06</v>
      </c>
      <c r="BA7" s="24">
        <v>76.62</v>
      </c>
      <c r="BB7" s="24">
        <v>95.14</v>
      </c>
      <c r="BC7" s="24">
        <v>82.17</v>
      </c>
      <c r="BD7" s="24">
        <v>52.63</v>
      </c>
      <c r="BE7" s="24">
        <v>78.430000000000007</v>
      </c>
      <c r="BF7" s="24">
        <v>1192.74</v>
      </c>
      <c r="BG7" s="24">
        <v>1175.32</v>
      </c>
      <c r="BH7" s="24">
        <v>1174.96</v>
      </c>
      <c r="BI7" s="24">
        <v>1133.52</v>
      </c>
      <c r="BJ7" s="24">
        <v>1176.3499999999999</v>
      </c>
      <c r="BK7" s="24">
        <v>1412.42</v>
      </c>
      <c r="BL7" s="24">
        <v>1112.44</v>
      </c>
      <c r="BM7" s="24">
        <v>1731.1</v>
      </c>
      <c r="BN7" s="24">
        <v>1725.34</v>
      </c>
      <c r="BO7" s="24">
        <v>1176.3499999999999</v>
      </c>
      <c r="BP7" s="24">
        <v>630.82000000000005</v>
      </c>
      <c r="BQ7" s="24">
        <v>56.62</v>
      </c>
      <c r="BR7" s="24">
        <v>55.82</v>
      </c>
      <c r="BS7" s="24">
        <v>56.62</v>
      </c>
      <c r="BT7" s="24">
        <v>55.55</v>
      </c>
      <c r="BU7" s="24">
        <v>56.49</v>
      </c>
      <c r="BV7" s="24">
        <v>92.42</v>
      </c>
      <c r="BW7" s="24">
        <v>89.61</v>
      </c>
      <c r="BX7" s="24">
        <v>67.069999999999993</v>
      </c>
      <c r="BY7" s="24">
        <v>66.63</v>
      </c>
      <c r="BZ7" s="24">
        <v>56.49</v>
      </c>
      <c r="CA7" s="24">
        <v>97.81</v>
      </c>
      <c r="CB7" s="24">
        <v>150.99</v>
      </c>
      <c r="CC7" s="24">
        <v>151.94</v>
      </c>
      <c r="CD7" s="24">
        <v>150.07</v>
      </c>
      <c r="CE7" s="24">
        <v>150.08000000000001</v>
      </c>
      <c r="CF7" s="24">
        <v>150.13</v>
      </c>
      <c r="CG7" s="24">
        <v>133.33000000000001</v>
      </c>
      <c r="CH7" s="24">
        <v>115.51</v>
      </c>
      <c r="CI7" s="24">
        <v>150.03</v>
      </c>
      <c r="CJ7" s="24">
        <v>150.04</v>
      </c>
      <c r="CK7" s="24">
        <v>150.13</v>
      </c>
      <c r="CL7" s="24">
        <v>138.75</v>
      </c>
      <c r="CM7" s="24" t="s">
        <v>101</v>
      </c>
      <c r="CN7" s="24" t="s">
        <v>101</v>
      </c>
      <c r="CO7" s="24" t="s">
        <v>101</v>
      </c>
      <c r="CP7" s="24" t="s">
        <v>101</v>
      </c>
      <c r="CQ7" s="24" t="s">
        <v>101</v>
      </c>
      <c r="CR7" s="24" t="s">
        <v>101</v>
      </c>
      <c r="CS7" s="24" t="s">
        <v>101</v>
      </c>
      <c r="CT7" s="24" t="s">
        <v>101</v>
      </c>
      <c r="CU7" s="24" t="s">
        <v>101</v>
      </c>
      <c r="CV7" s="24" t="s">
        <v>101</v>
      </c>
      <c r="CW7" s="24">
        <v>58.94</v>
      </c>
      <c r="CX7" s="24">
        <v>88.35</v>
      </c>
      <c r="CY7" s="24">
        <v>88.7</v>
      </c>
      <c r="CZ7" s="24">
        <v>86.88</v>
      </c>
      <c r="DA7" s="24">
        <v>87.18</v>
      </c>
      <c r="DB7" s="24">
        <v>86.05</v>
      </c>
      <c r="DC7" s="24">
        <v>90.26</v>
      </c>
      <c r="DD7" s="24">
        <v>88.26</v>
      </c>
      <c r="DE7" s="24">
        <v>81.709999999999994</v>
      </c>
      <c r="DF7" s="24">
        <v>81.72</v>
      </c>
      <c r="DG7" s="24">
        <v>86.05</v>
      </c>
      <c r="DH7" s="24">
        <v>95.91</v>
      </c>
      <c r="DI7" s="24">
        <v>2.64</v>
      </c>
      <c r="DJ7" s="24">
        <v>4.99</v>
      </c>
      <c r="DK7" s="24">
        <v>7.31</v>
      </c>
      <c r="DL7" s="24">
        <v>9.5500000000000007</v>
      </c>
      <c r="DM7" s="24">
        <v>11.19</v>
      </c>
      <c r="DN7" s="24">
        <v>14.51</v>
      </c>
      <c r="DO7" s="24">
        <v>4.4400000000000004</v>
      </c>
      <c r="DP7" s="24">
        <v>5.86</v>
      </c>
      <c r="DQ7" s="24">
        <v>8.14</v>
      </c>
      <c r="DR7" s="24">
        <v>11.19</v>
      </c>
      <c r="DS7" s="24">
        <v>41.09</v>
      </c>
      <c r="DT7" s="24">
        <v>0</v>
      </c>
      <c r="DU7" s="24">
        <v>0</v>
      </c>
      <c r="DV7" s="24">
        <v>0</v>
      </c>
      <c r="DW7" s="24">
        <v>0</v>
      </c>
      <c r="DX7" s="24">
        <v>0</v>
      </c>
      <c r="DY7" s="24">
        <v>0</v>
      </c>
      <c r="DZ7" s="24">
        <v>0</v>
      </c>
      <c r="EA7" s="24">
        <v>0</v>
      </c>
      <c r="EB7" s="24">
        <v>0</v>
      </c>
      <c r="EC7" s="24">
        <v>0</v>
      </c>
      <c r="ED7" s="24">
        <v>8.68</v>
      </c>
      <c r="EE7" s="24">
        <v>7.0000000000000007E-2</v>
      </c>
      <c r="EF7" s="24">
        <v>0.03</v>
      </c>
      <c r="EG7" s="24">
        <v>0.04</v>
      </c>
      <c r="EH7" s="24">
        <v>0.02</v>
      </c>
      <c r="EI7" s="24">
        <v>0.06</v>
      </c>
      <c r="EJ7" s="24">
        <v>0.01</v>
      </c>
      <c r="EK7" s="24">
        <v>0.01</v>
      </c>
      <c r="EL7" s="24">
        <v>0.02</v>
      </c>
      <c r="EM7" s="24">
        <v>0.01</v>
      </c>
      <c r="EN7" s="24">
        <v>0.06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107</v>
      </c>
    </row>
    <row r="12" spans="1:148" x14ac:dyDescent="0.25">
      <c r="B12">
        <v>1</v>
      </c>
      <c r="C12">
        <v>1</v>
      </c>
      <c r="D12">
        <v>2</v>
      </c>
      <c r="E12">
        <v>3</v>
      </c>
      <c r="F12">
        <v>4</v>
      </c>
      <c r="G12" t="s">
        <v>108</v>
      </c>
    </row>
    <row r="13" spans="1:148" x14ac:dyDescent="0.25">
      <c r="B13" t="s">
        <v>109</v>
      </c>
      <c r="C13" t="s">
        <v>109</v>
      </c>
      <c r="D13" t="s">
        <v>110</v>
      </c>
      <c r="E13" t="s">
        <v>111</v>
      </c>
      <c r="F13" t="s">
        <v>109</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2025-02-12T07:32:42Z</cp:lastPrinted>
  <dcterms:created xsi:type="dcterms:W3CDTF">2025-01-24T07:03:11Z</dcterms:created>
  <dcterms:modified xsi:type="dcterms:W3CDTF">2025-02-12T07:32:45Z</dcterms:modified>
  <cp:category/>
</cp:coreProperties>
</file>