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1 水道〇\"/>
    </mc:Choice>
  </mc:AlternateContent>
  <xr:revisionPtr revIDLastSave="0" documentId="13_ncr:1_{C3A8499B-24B5-4F27-871E-FEB92DA7F129}" xr6:coauthVersionLast="47" xr6:coauthVersionMax="47" xr10:uidLastSave="{00000000-0000-0000-0000-000000000000}"/>
  <workbookProtection workbookAlgorithmName="SHA-512" workbookHashValue="/1eB+viTZ2sVRcnFV0E1G7h+moYRP4QlrVBpYr7yBMLQZAmtWiGK6ceemBm6bsNReTKFb6fkdB0/i+aeRfH7GA==" workbookSaltValue="+nBcGAWfcNZGCSU8vrHVlw==" workbookSpinCount="100000" lockStructure="1"/>
  <bookViews>
    <workbookView xWindow="-110" yWindow="-110" windowWidth="22780" windowHeight="146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H85" i="4"/>
  <c r="BB10" i="4"/>
  <c r="AT10" i="4"/>
  <c r="B10" i="4"/>
  <c r="BB8" i="4"/>
  <c r="AT8" i="4"/>
  <c r="AL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<sst xmlns="http://schemas.openxmlformats.org/spreadsheetml/2006/main" count="228" uniqueCount="113">
  <si>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</si>
  <si>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</si>
  <si>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</si>
  <si>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</si>
  <si>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</si>
  <si>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</si>
  <si>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</si>
  <si>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</si>
  <si>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</si>
  <si>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</si>
  <si>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</si>
  <si>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</si>
  <si>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</si>
  <si>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</si>
  <si>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</si>
  <si>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</si>
  <si>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</si>
  <si>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</si>
  <si>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</si>
  <si>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</si>
  <si>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</si>
  <si>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</si>
  <si>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</si>
  <si>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</si>
  <si>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</si>
  <si>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</si>
  <si>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</si>
  <si>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</si>
  <si>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</si>
  <si>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</si>
  <si>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</si>
  <si>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</si>
  <si>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</si>
  <si>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</si>
  <si>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</si>
  <si>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</si>
  <si>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</si>
  <si>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</si>
  <si>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</si>
  <si>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</si>
  <si>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</si>
  <si>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</si>
  <si>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</si>
  <si>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</si>
  <si>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</si>
  <si>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</si>
  <si>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</si>
  <si>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</si>
  <si>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</si>
  <si>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</si>
  <si>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</si>
  <si>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</si>
  <si>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</si>
  <si>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</si>
  <si>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</si>
  <si>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</si>
  <si>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</si>
  <si>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</si>
  <si>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</si>
  <si>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</si>
  <si>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</si>
  <si>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</si>
  <si>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</si>
  <si>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</si>
  <si>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</si>
  <si>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</si>
  <si>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</si>
  <si>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</si>
  <si>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</si>
  <si>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</si>
  <si>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</si>
  <si>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</si>
  <si>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</si>
  <si>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</si>
  <si>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</si>
  <si>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</si>
  <si>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</si>
  <si>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</si>
  <si>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</si>
  <si>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</si>
  <si>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</si>
  <si>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</si>
  <si>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</si>
  <si>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</si>
  <si>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</si>
  <si>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</si>
  <si>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</si>
  <si>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</si>
  <si>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</si>
  <si>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</si>
  <si>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</si>
  <si>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</si>
  <si>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</si>
  <si>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岩倉市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</si>
  <si>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</si>
  <si>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</si>
  <si>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</si>
  <si>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</si>
  <si>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</si>
  <si>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</si>
  <si>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</si>
  <si>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</si>
  <si>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</si>
  <si>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</si>
  <si>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</si>
  <si>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</si>
  <si>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</si>
  <si>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</si>
  <si>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</si>
  <si>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</si>
  <si>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①経常収支比率は、100％を上回っているものの、労務費単価や資材費単価の上昇等により委託料や修繕費が増加したため、前年度より0.18％減少した。
②累積欠損金比率は、引き続き発生していない。
③流動比率は、現金預金は減少しているものの、未払金の減少により負債が減少したことにより、前年度の数値を上回った。
④企業債残高対給水収益比率は、企業債残高が少なく給水収益が負債を上回っているが、災害対策を充実させるためにも、管路更新事業の財源として企業債の活用を検討を行っていく。
⑤料金回収率は、水道料金の基本料金免除を6か月間実施したことにより前年度に引き続き、100％を下回ったが、基本料金免除に伴う減収分は、全額一般会計より営業外収益として繰入れている。
⑥給水原価は、全国及び類似団体の平均値より少額ではあるが、年々増加していることから、経費の削減を図り効率的な事業を運営していく必要がある。
⑦施設利用率は、全国及び類似団体の平均値に比べ10ポイント以上高くなっており、施設の能力を効率的に活用できている。
⑧有収率は、平成30年度以降90％を下回っていたことから、令和3年度から3年間の期間で市内全域の漏水調査を実施した。これにより有収率が90％以上まで上昇したが、水道管の老朽化に伴う漏水は継続して発生している。引き続き、老朽管の更新を実施し、効率の良い漏水調査の研究を行いながら、有収率の向上に努める。</t>
    <rPh sb="14" eb="16">
      <t>ウワマワ</t>
    </rPh>
    <rPh sb="24" eb="27">
      <t>ロウムヒ</t>
    </rPh>
    <rPh sb="27" eb="29">
      <t>タンカ</t>
    </rPh>
    <rPh sb="30" eb="32">
      <t>シザイ</t>
    </rPh>
    <rPh sb="32" eb="33">
      <t>ヒ</t>
    </rPh>
    <rPh sb="33" eb="35">
      <t>タンカ</t>
    </rPh>
    <rPh sb="36" eb="38">
      <t>ジョウショウ</t>
    </rPh>
    <rPh sb="38" eb="39">
      <t>トウ</t>
    </rPh>
    <rPh sb="42" eb="45">
      <t>イタクリョウ</t>
    </rPh>
    <rPh sb="46" eb="49">
      <t>シュウゼンヒ</t>
    </rPh>
    <rPh sb="50" eb="52">
      <t>ゾウカ</t>
    </rPh>
    <rPh sb="83" eb="84">
      <t>ヒ</t>
    </rPh>
    <rPh sb="85" eb="86">
      <t>ツヅ</t>
    </rPh>
    <rPh sb="87" eb="89">
      <t>ハッセイ</t>
    </rPh>
    <rPh sb="103" eb="105">
      <t>ゲンキン</t>
    </rPh>
    <rPh sb="105" eb="107">
      <t>ヨキン</t>
    </rPh>
    <rPh sb="108" eb="110">
      <t>ゲンショウ</t>
    </rPh>
    <rPh sb="140" eb="143">
      <t>ゼンネンド</t>
    </rPh>
    <rPh sb="145" eb="146">
      <t>アタイ</t>
    </rPh>
    <rPh sb="147" eb="149">
      <t>ウワマワ</t>
    </rPh>
    <rPh sb="193" eb="195">
      <t>サイガイ</t>
    </rPh>
    <rPh sb="195" eb="197">
      <t>タイサク</t>
    </rPh>
    <rPh sb="198" eb="200">
      <t>ジュウジツ</t>
    </rPh>
    <rPh sb="208" eb="210">
      <t>カンロ</t>
    </rPh>
    <rPh sb="210" eb="212">
      <t>コウシン</t>
    </rPh>
    <rPh sb="212" eb="214">
      <t>ジギョウ</t>
    </rPh>
    <rPh sb="215" eb="217">
      <t>ザイゲン</t>
    </rPh>
    <rPh sb="220" eb="222">
      <t>キギョウ</t>
    </rPh>
    <rPh sb="222" eb="223">
      <t>サイ</t>
    </rPh>
    <rPh sb="224" eb="226">
      <t>カツヨウ</t>
    </rPh>
    <rPh sb="227" eb="229">
      <t>ケントウ</t>
    </rPh>
    <rPh sb="230" eb="231">
      <t>オコナ</t>
    </rPh>
    <rPh sb="274" eb="275">
      <t>ヒ</t>
    </rPh>
    <rPh sb="276" eb="277">
      <t>ツヅ</t>
    </rPh>
    <rPh sb="284" eb="286">
      <t>シタマワ</t>
    </rPh>
    <rPh sb="349" eb="351">
      <t>ショウガク</t>
    </rPh>
    <rPh sb="509" eb="511">
      <t>ジッシ</t>
    </rPh>
    <rPh sb="519" eb="522">
      <t>ユウシュウリツ</t>
    </rPh>
    <rPh sb="526" eb="528">
      <t>イジョウ</t>
    </rPh>
    <rPh sb="530" eb="532">
      <t>ジョウショウ</t>
    </rPh>
    <rPh sb="536" eb="539">
      <t>スイドウカン</t>
    </rPh>
    <rPh sb="540" eb="543">
      <t>ロウキュウカ</t>
    </rPh>
    <rPh sb="544" eb="545">
      <t>トモナ</t>
    </rPh>
    <rPh sb="546" eb="548">
      <t>ロウスイ</t>
    </rPh>
    <rPh sb="549" eb="551">
      <t>ケイゾク</t>
    </rPh>
    <rPh sb="553" eb="555">
      <t>ハッセイ</t>
    </rPh>
    <rPh sb="560" eb="561">
      <t>ヒ</t>
    </rPh>
    <rPh sb="562" eb="563">
      <t>ツヅ</t>
    </rPh>
    <rPh sb="565" eb="567">
      <t>ロウキュウ</t>
    </rPh>
    <rPh sb="567" eb="568">
      <t>カン</t>
    </rPh>
    <rPh sb="569" eb="571">
      <t>コウシン</t>
    </rPh>
    <rPh sb="572" eb="574">
      <t>ジッシ</t>
    </rPh>
    <rPh sb="589" eb="590">
      <t>オコナ</t>
    </rPh>
    <rPh sb="595" eb="598">
      <t>ユウシュウリツ</t>
    </rPh>
    <rPh sb="599" eb="601">
      <t>コウジョウ</t>
    </rPh>
    <rPh sb="602" eb="603">
      <t>ツト</t>
    </rPh>
    <phoneticPr fontId="4"/>
  </si>
  <si>
    <t>①有形固定資産減価償却率は、類似団体の平均を下回ったが、②管路経年化率については、全国及び類似団体の平均値を上回っており、水道管を含む配水施設の老朽化が進んでいる。必要な更新を先送りにすることなく適切に実施していく必要があることから、企業債による財源の確保を検討しながら、施設の更新を適切に実施していく。
③管路更新率は、事業計画に従って毎年工事を実施しており全国及び類似団体平均値を上回っているが、労務費や資材費等の単価の上昇により、工事延長が減少傾向にある。災害に強い水道施設を構築するために、財源の確保について検討を行いながら引き続き管路の更新を図っていく。</t>
    <rPh sb="14" eb="16">
      <t>ルイジ</t>
    </rPh>
    <rPh sb="16" eb="18">
      <t>ダンタイ</t>
    </rPh>
    <rPh sb="19" eb="21">
      <t>ヘイキン</t>
    </rPh>
    <rPh sb="22" eb="24">
      <t>シタマワ</t>
    </rPh>
    <rPh sb="41" eb="43">
      <t>ゼンコク</t>
    </rPh>
    <rPh sb="43" eb="44">
      <t>オヨ</t>
    </rPh>
    <rPh sb="117" eb="119">
      <t>キギョウ</t>
    </rPh>
    <rPh sb="119" eb="120">
      <t>サイ</t>
    </rPh>
    <rPh sb="123" eb="125">
      <t>ザイゲン</t>
    </rPh>
    <rPh sb="126" eb="128">
      <t>カクホ</t>
    </rPh>
    <rPh sb="129" eb="131">
      <t>ケントウ</t>
    </rPh>
    <rPh sb="142" eb="144">
      <t>テキセツ</t>
    </rPh>
    <phoneticPr fontId="4"/>
  </si>
  <si>
    <t>「1.経営の健全性・効率性」では、水道料金の基本料金免除に伴う金回収率の減少といった特殊な要素や経常収支比率を除くと、全体的に高い水準を維持しているが、使用水量の減少や費用の増大等により、将来の資金不足が見込まれる。このため、水道料金等審議会を設置し、令和5年度及び令和6年度において、料金の適正化に向けた検討を行い、令和9年度に料金改定を行う予定としている。また、施設連携や事務事業の共同化も踏まえ、引き続き広域的な視点で検討を行い、水道事業の基盤強化に努めていく。
「2.老朽化の状況」では、管路更新率は計画に従って事業を進めていることもあり、全国及び類似団体より高い水準を維持しているが、管路経年化率は老朽化した資産が多いことにより数値が高くなっている。企業債の活用も含め、必要な財源等について引き続き検討を行いながら管路の更新事業を実施していく。</t>
    <rPh sb="48" eb="50">
      <t>ケイジョウ</t>
    </rPh>
    <rPh sb="50" eb="52">
      <t>シュウシ</t>
    </rPh>
    <rPh sb="52" eb="54">
      <t>ヒリツ</t>
    </rPh>
    <rPh sb="59" eb="62">
      <t>ゼンタイテキ</t>
    </rPh>
    <rPh sb="63" eb="64">
      <t>タカ</t>
    </rPh>
    <rPh sb="65" eb="67">
      <t>スイジュン</t>
    </rPh>
    <rPh sb="68" eb="70">
      <t>イジ</t>
    </rPh>
    <rPh sb="113" eb="115">
      <t>スイドウ</t>
    </rPh>
    <rPh sb="115" eb="117">
      <t>リョウキン</t>
    </rPh>
    <rPh sb="117" eb="118">
      <t>トウ</t>
    </rPh>
    <rPh sb="118" eb="121">
      <t>シンギカイ</t>
    </rPh>
    <rPh sb="122" eb="124">
      <t>セッチ</t>
    </rPh>
    <rPh sb="131" eb="132">
      <t>オヨ</t>
    </rPh>
    <rPh sb="133" eb="135">
      <t>レイワ</t>
    </rPh>
    <rPh sb="136" eb="137">
      <t>ネン</t>
    </rPh>
    <rPh sb="137" eb="138">
      <t>ド</t>
    </rPh>
    <rPh sb="146" eb="148">
      <t>テキセイ</t>
    </rPh>
    <rPh sb="148" eb="149">
      <t>カ</t>
    </rPh>
    <rPh sb="150" eb="151">
      <t>ム</t>
    </rPh>
    <rPh sb="153" eb="155">
      <t>ケントウ</t>
    </rPh>
    <rPh sb="156" eb="157">
      <t>オコナ</t>
    </rPh>
    <rPh sb="159" eb="161">
      <t>レイワ</t>
    </rPh>
    <rPh sb="162" eb="164">
      <t>ネンド</t>
    </rPh>
    <rPh sb="165" eb="167">
      <t>リョウキン</t>
    </rPh>
    <rPh sb="167" eb="169">
      <t>カイテイ</t>
    </rPh>
    <rPh sb="170" eb="171">
      <t>オコナ</t>
    </rPh>
    <rPh sb="172" eb="174">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</si>
</sst>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1.39</c:v>
                </c:pt>
                <c:pt idx="1">
                  <c:v>1.57</c:v>
                </c:pt>
                <c:pt idx="2">
                  <c:v>1.21</c:v>
                </c:pt>
                <c:pt idx="3">
                  <c:v>1.7</c:v>
                </c:pt>
                <c:pt idx="4">
                  <c:v>1.26</c:v>
                </c:pt>
              </c:numCache>
            </c:numRef>
          </c:val>
          <c:extLst>
            <c:ext xmlns:c16="http://schemas.microsoft.com/office/drawing/2014/chart" uri="{C3380CC4-5D6E-409C-BE32-E72D297353CC}">
              <c16:uniqueId val="{00000000-8766-4425-B96A-7A2002AC82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766-4425-B96A-7A2002AC82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73.459999999999994</c:v>
                </c:pt>
                <c:pt idx="1">
                  <c:v>78.95</c:v>
                </c:pt>
                <c:pt idx="2">
                  <c:v>77.739999999999995</c:v>
                </c:pt>
                <c:pt idx="3">
                  <c:v>73.84</c:v>
                </c:pt>
                <c:pt idx="4">
                  <c:v>74.489999999999995</c:v>
                </c:pt>
              </c:numCache>
            </c:numRef>
          </c:val>
          <c:extLst>
            <c:ext xmlns:c16="http://schemas.microsoft.com/office/drawing/2014/chart" uri="{C3380CC4-5D6E-409C-BE32-E72D297353CC}">
              <c16:uniqueId val="{00000000-FCCE-4D0B-9F48-F3AF350F97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CCE-4D0B-9F48-F3AF350F97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89.82</c:v>
                </c:pt>
                <c:pt idx="1">
                  <c:v>88.57</c:v>
                </c:pt>
                <c:pt idx="2">
                  <c:v>90.17</c:v>
                </c:pt>
                <c:pt idx="3">
                  <c:v>92.94</c:v>
                </c:pt>
                <c:pt idx="4">
                  <c:v>91.17</c:v>
                </c:pt>
              </c:numCache>
            </c:numRef>
          </c:val>
          <c:extLst>
            <c:ext xmlns:c16="http://schemas.microsoft.com/office/drawing/2014/chart" uri="{C3380CC4-5D6E-409C-BE32-E72D297353CC}">
              <c16:uniqueId val="{00000000-F942-4A4D-8386-DBCECEB18A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942-4A4D-8386-DBCECEB18A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108.61</c:v>
                </c:pt>
                <c:pt idx="1">
                  <c:v>108.05</c:v>
                </c:pt>
                <c:pt idx="2">
                  <c:v>105.52</c:v>
                </c:pt>
                <c:pt idx="3">
                  <c:v>104.96</c:v>
                </c:pt>
                <c:pt idx="4">
                  <c:v>104.78</c:v>
                </c:pt>
              </c:numCache>
            </c:numRef>
          </c:val>
          <c:extLst>
            <c:ext xmlns:c16="http://schemas.microsoft.com/office/drawing/2014/chart" uri="{C3380CC4-5D6E-409C-BE32-E72D297353CC}">
              <c16:uniqueId val="{00000000-5539-4BF7-BDD3-871ECB4FCC5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5539-4BF7-BDD3-871ECB4FCC5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51.5</c:v>
                </c:pt>
                <c:pt idx="1">
                  <c:v>50.8</c:v>
                </c:pt>
                <c:pt idx="2">
                  <c:v>51.14</c:v>
                </c:pt>
                <c:pt idx="3">
                  <c:v>51.39</c:v>
                </c:pt>
                <c:pt idx="4">
                  <c:v>51.49</c:v>
                </c:pt>
              </c:numCache>
            </c:numRef>
          </c:val>
          <c:extLst>
            <c:ext xmlns:c16="http://schemas.microsoft.com/office/drawing/2014/chart" uri="{C3380CC4-5D6E-409C-BE32-E72D297353CC}">
              <c16:uniqueId val="{00000000-7D5B-4FF6-9374-9E9F04F679D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7D5B-4FF6-9374-9E9F04F679D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38.11</c:v>
                </c:pt>
                <c:pt idx="1">
                  <c:v>37.299999999999997</c:v>
                </c:pt>
                <c:pt idx="2">
                  <c:v>36.93</c:v>
                </c:pt>
                <c:pt idx="3">
                  <c:v>36.119999999999997</c:v>
                </c:pt>
                <c:pt idx="4">
                  <c:v>35.479999999999997</c:v>
                </c:pt>
              </c:numCache>
            </c:numRef>
          </c:val>
          <c:extLst>
            <c:ext xmlns:c16="http://schemas.microsoft.com/office/drawing/2014/chart" uri="{C3380CC4-5D6E-409C-BE32-E72D297353CC}">
              <c16:uniqueId val="{00000000-781E-4EE6-B6B2-52683F63002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781E-4EE6-B6B2-52683F63002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D9-4F3C-947F-8EBA5A74FC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2D9-4F3C-947F-8EBA5A74FC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469.84</c:v>
                </c:pt>
                <c:pt idx="1">
                  <c:v>693.75</c:v>
                </c:pt>
                <c:pt idx="2">
                  <c:v>404.39</c:v>
                </c:pt>
                <c:pt idx="3">
                  <c:v>557.27</c:v>
                </c:pt>
                <c:pt idx="4">
                  <c:v>649.29</c:v>
                </c:pt>
              </c:numCache>
            </c:numRef>
          </c:val>
          <c:extLst>
            <c:ext xmlns:c16="http://schemas.microsoft.com/office/drawing/2014/chart" uri="{C3380CC4-5D6E-409C-BE32-E72D297353CC}">
              <c16:uniqueId val="{00000000-C1AE-4BAF-AF90-A4FA7E880F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1AE-4BAF-AF90-A4FA7E880F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27.28</c:v>
                </c:pt>
                <c:pt idx="1">
                  <c:v>61.92</c:v>
                </c:pt>
                <c:pt idx="2">
                  <c:v>55.38</c:v>
                </c:pt>
                <c:pt idx="3">
                  <c:v>79.27</c:v>
                </c:pt>
                <c:pt idx="4">
                  <c:v>88.62</c:v>
                </c:pt>
              </c:numCache>
            </c:numRef>
          </c:val>
          <c:extLst>
            <c:ext xmlns:c16="http://schemas.microsoft.com/office/drawing/2014/chart" uri="{C3380CC4-5D6E-409C-BE32-E72D297353CC}">
              <c16:uniqueId val="{00000000-9EDE-4E1D-AA76-297BF20BF8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9EDE-4E1D-AA76-297BF20BF8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104.77</c:v>
                </c:pt>
                <c:pt idx="1">
                  <c:v>96.44</c:v>
                </c:pt>
                <c:pt idx="2">
                  <c:v>100.95</c:v>
                </c:pt>
                <c:pt idx="3">
                  <c:v>87.5</c:v>
                </c:pt>
                <c:pt idx="4">
                  <c:v>86.4</c:v>
                </c:pt>
              </c:numCache>
            </c:numRef>
          </c:val>
          <c:extLst>
            <c:ext xmlns:c16="http://schemas.microsoft.com/office/drawing/2014/chart" uri="{C3380CC4-5D6E-409C-BE32-E72D297353CC}">
              <c16:uniqueId val="{00000000-A871-4360-8ED6-C5748639B56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A871-4360-8ED6-C5748639B56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114.54</c:v>
                </c:pt>
                <c:pt idx="1">
                  <c:v>113.8</c:v>
                </c:pt>
                <c:pt idx="2">
                  <c:v>117.25</c:v>
                </c:pt>
                <c:pt idx="3">
                  <c:v>118.75</c:v>
                </c:pt>
                <c:pt idx="4">
                  <c:v>120.41</c:v>
                </c:pt>
              </c:numCache>
            </c:numRef>
          </c:val>
          <c:extLst>
            <c:ext xmlns:c16="http://schemas.microsoft.com/office/drawing/2014/chart" uri="{C3380CC4-5D6E-409C-BE32-E72D297353CC}">
              <c16:uniqueId val="{00000000-979D-4043-823B-32BC3934398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979D-4043-823B-32BC3934398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2">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2">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2" t="str">
        <f>データ!H6</f>
        <v>愛知県　岩倉市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72"/>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4" t="s">
        <v>9</v>
      </c>
      <c r="BM7" s="85"/>
      <c r="BN7" s="85"/>
      <c r="BO7" s="85"/>
      <c r="BP7" s="85"/>
      <c r="BQ7" s="85"/>
      <c r="BR7" s="85"/>
      <c r="BS7" s="85"/>
      <c r="BT7" s="85"/>
      <c r="BU7" s="85"/>
      <c r="BV7" s="85"/>
      <c r="BW7" s="85"/>
      <c r="BX7" s="85"/>
      <c r="BY7" s="86"/>
    </row>
    <row r="8" spans="1:78" ht="18.75" customHeight="1" x14ac:dyDescent="0.2">
      <c r="A8" s="2"/>
      <c r="B8" s="77" t="str">
        <f>データ!$I$6</f>
        <v>法適用</v>
      </c>
      <c r="C8" s="78"/>
      <c r="D8" s="78"/>
      <c r="E8" s="78"/>
      <c r="F8" s="78"/>
      <c r="G8" s="78"/>
      <c r="H8" s="78"/>
      <c r="I8" s="77" t="str">
        <f>データ!$J$6</f>
        <v>水道事業</v>
      </c>
      <c r="J8" s="78"/>
      <c r="K8" s="78"/>
      <c r="L8" s="78"/>
      <c r="M8" s="78"/>
      <c r="N8" s="78"/>
      <c r="O8" s="79"/>
      <c r="P8" s="80" t="str">
        <f>データ!$K$6</f>
        <v>末端給水事業</v>
      </c>
      <c r="Q8" s="80"/>
      <c r="R8" s="80"/>
      <c r="S8" s="80"/>
      <c r="T8" s="80"/>
      <c r="U8" s="80"/>
      <c r="V8" s="80"/>
      <c r="W8" s="80" t="str">
        <f>データ!$L$6</f>
        <v>A5</v>
      </c>
      <c r="X8" s="80"/>
      <c r="Y8" s="80"/>
      <c r="Z8" s="80"/>
      <c r="AA8" s="80"/>
      <c r="AB8" s="80"/>
      <c r="AC8" s="80"/>
      <c r="AD8" s="80" t="str">
        <f>データ!$M$6</f>
        <v>非設置</v>
      </c>
      <c r="AE8" s="80"/>
      <c r="AF8" s="80"/>
      <c r="AG8" s="80"/>
      <c r="AH8" s="80"/>
      <c r="AI8" s="80"/>
      <c r="AJ8" s="80"/>
      <c r="AK8" s="2"/>
      <c r="AL8" s="71">
        <f>データ!$R$6</f>
        <v>47839</v>
      </c>
      <c r="AM8" s="71"/>
      <c r="AN8" s="71"/>
      <c r="AO8" s="71"/>
      <c r="AP8" s="71"/>
      <c r="AQ8" s="71"/>
      <c r="AR8" s="71"/>
      <c r="AS8" s="71"/>
      <c r="AT8" s="36">
        <f>データ!$S$6</f>
        <v>10.47</v>
      </c>
      <c r="AU8" s="37"/>
      <c r="AV8" s="37"/>
      <c r="AW8" s="37"/>
      <c r="AX8" s="37"/>
      <c r="AY8" s="37"/>
      <c r="AZ8" s="37"/>
      <c r="BA8" s="37"/>
      <c r="BB8" s="60">
        <f>データ!$T$6</f>
        <v>4569.1499999999996</v>
      </c>
      <c r="BC8" s="60"/>
      <c r="BD8" s="60"/>
      <c r="BE8" s="60"/>
      <c r="BF8" s="60"/>
      <c r="BG8" s="60"/>
      <c r="BH8" s="60"/>
      <c r="BI8" s="60"/>
      <c r="BJ8" s="3"/>
      <c r="BK8" s="3"/>
      <c r="BL8" s="73" t="s">
        <v>10</v>
      </c>
      <c r="BM8" s="74"/>
      <c r="BN8" s="75" t="s">
        <v>11</v>
      </c>
      <c r="BO8" s="75"/>
      <c r="BP8" s="75"/>
      <c r="BQ8" s="75"/>
      <c r="BR8" s="75"/>
      <c r="BS8" s="75"/>
      <c r="BT8" s="75"/>
      <c r="BU8" s="75"/>
      <c r="BV8" s="75"/>
      <c r="BW8" s="75"/>
      <c r="BX8" s="75"/>
      <c r="BY8" s="76"/>
    </row>
    <row r="9" spans="1:78" ht="18.75" customHeight="1" x14ac:dyDescent="0.2">
      <c r="A9" s="2"/>
      <c r="B9" s="47" t="s">
        <v>12</v>
      </c>
      <c r="C9" s="48"/>
      <c r="D9" s="48"/>
      <c r="E9" s="48"/>
      <c r="F9" s="48"/>
      <c r="G9" s="48"/>
      <c r="H9" s="48"/>
      <c r="I9" s="47" t="s">
        <v>13</v>
      </c>
      <c r="J9" s="48"/>
      <c r="K9" s="48"/>
      <c r="L9" s="48"/>
      <c r="M9" s="48"/>
      <c r="N9" s="48"/>
      <c r="O9" s="72"/>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90.67</v>
      </c>
      <c r="J10" s="37"/>
      <c r="K10" s="37"/>
      <c r="L10" s="37"/>
      <c r="M10" s="37"/>
      <c r="N10" s="37"/>
      <c r="O10" s="70"/>
      <c r="P10" s="60">
        <f>データ!$P$6</f>
        <v>99.78</v>
      </c>
      <c r="Q10" s="60"/>
      <c r="R10" s="60"/>
      <c r="S10" s="60"/>
      <c r="T10" s="60"/>
      <c r="U10" s="60"/>
      <c r="V10" s="60"/>
      <c r="W10" s="71">
        <f>データ!$Q$6</f>
        <v>2180</v>
      </c>
      <c r="X10" s="71"/>
      <c r="Y10" s="71"/>
      <c r="Z10" s="71"/>
      <c r="AA10" s="71"/>
      <c r="AB10" s="71"/>
      <c r="AC10" s="71"/>
      <c r="AD10" s="2"/>
      <c r="AE10" s="2"/>
      <c r="AF10" s="2"/>
      <c r="AG10" s="2"/>
      <c r="AH10" s="2"/>
      <c r="AI10" s="2"/>
      <c r="AJ10" s="2"/>
      <c r="AK10" s="2"/>
      <c r="AL10" s="71">
        <f>データ!$U$6</f>
        <v>47516</v>
      </c>
      <c r="AM10" s="71"/>
      <c r="AN10" s="71"/>
      <c r="AO10" s="71"/>
      <c r="AP10" s="71"/>
      <c r="AQ10" s="71"/>
      <c r="AR10" s="71"/>
      <c r="AS10" s="71"/>
      <c r="AT10" s="36">
        <f>データ!$V$6</f>
        <v>10.47</v>
      </c>
      <c r="AU10" s="37"/>
      <c r="AV10" s="37"/>
      <c r="AW10" s="37"/>
      <c r="AX10" s="37"/>
      <c r="AY10" s="37"/>
      <c r="AZ10" s="37"/>
      <c r="BA10" s="37"/>
      <c r="BB10" s="60">
        <f>データ!$W$6</f>
        <v>4538.3</v>
      </c>
      <c r="BC10" s="60"/>
      <c r="BD10" s="60"/>
      <c r="BE10" s="60"/>
      <c r="BF10" s="60"/>
      <c r="BG10" s="60"/>
      <c r="BH10" s="60"/>
      <c r="BI10" s="60"/>
      <c r="BJ10" s="2"/>
      <c r="BK10" s="2"/>
      <c r="BL10" s="61" t="s">
        <v>21</v>
      </c>
      <c r="BM10" s="62"/>
      <c r="BN10" s="63" t="s">
        <v>22</v>
      </c>
      <c r="BO10" s="63"/>
      <c r="BP10" s="63"/>
      <c r="BQ10" s="63"/>
      <c r="BR10" s="63"/>
      <c r="BS10" s="63"/>
      <c r="BT10" s="63"/>
      <c r="BU10" s="63"/>
      <c r="BV10" s="63"/>
      <c r="BW10" s="63"/>
      <c r="BX10" s="63"/>
      <c r="BY10" s="6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112</v>
      </c>
      <c r="BM66" s="55"/>
      <c r="BN66" s="55"/>
      <c r="BO66" s="55"/>
      <c r="BP66" s="55"/>
      <c r="BQ66" s="55"/>
      <c r="BR66" s="55"/>
      <c r="BS66" s="55"/>
      <c r="BT66" s="55"/>
      <c r="BU66" s="55"/>
      <c r="BV66" s="55"/>
      <c r="BW66" s="55"/>
      <c r="BX66" s="55"/>
      <c r="BY66" s="55"/>
      <c r="BZ66" s="5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4aBwqDtHdI/PkLsdw7ki4rJCm3AzJNimlGrTgApQXKswOxJ+SJqWemla6FbVHIrcACg+7l3hCiHN+WOsdoy3Q==" saltValue="RGPmtGp9Axfo2uIfUH1s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232289</v>
      </c>
      <c r="D6" s="20">
        <f t="shared" si="3"/>
        <v>46</v>
      </c>
      <c r="E6" s="20">
        <f t="shared" si="3"/>
        <v>1</v>
      </c>
      <c r="F6" s="20">
        <f t="shared" si="3"/>
        <v>0</v>
      </c>
      <c r="G6" s="20">
        <f t="shared" si="3"/>
        <v>1</v>
      </c>
      <c r="H6" s="20" t="str">
        <f t="shared" si="3"/>
        <v>愛知県　岩倉市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90.67</v>
      </c>
      <c r="P6" s="21">
        <f t="shared" si="3"/>
        <v>99.78</v>
      </c>
      <c r="Q6" s="21">
        <f t="shared" si="3"/>
        <v>2180</v>
      </c>
      <c r="R6" s="21">
        <f t="shared" si="3"/>
        <v>47839</v>
      </c>
      <c r="S6" s="21">
        <f t="shared" si="3"/>
        <v>10.47</v>
      </c>
      <c r="T6" s="21">
        <f t="shared" si="3"/>
        <v>4569.1499999999996</v>
      </c>
      <c r="U6" s="21">
        <f t="shared" si="3"/>
        <v>47516</v>
      </c>
      <c r="V6" s="21">
        <f t="shared" si="3"/>
        <v>10.47</v>
      </c>
      <c r="W6" s="21">
        <f t="shared" si="3"/>
        <v>4538.3</v>
      </c>
      <c r="X6" s="22">
        <f>IF(X7="",NA(),X7)</f>
        <v>108.61</v>
      </c>
      <c r="Y6" s="22">
        <f t="shared" ref="Y6:AG6" si="4">IF(Y7="",NA(),Y7)</f>
        <v>108.05</v>
      </c>
      <c r="Z6" s="22">
        <f t="shared" si="4"/>
        <v>105.52</v>
      </c>
      <c r="AA6" s="22">
        <f t="shared" si="4"/>
        <v>104.96</v>
      </c>
      <c r="AB6" s="22">
        <f t="shared" si="4"/>
        <v>104.78</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469.84</v>
      </c>
      <c r="AU6" s="22">
        <f t="shared" ref="AU6:BC6" si="6">IF(AU7="",NA(),AU7)</f>
        <v>693.75</v>
      </c>
      <c r="AV6" s="22">
        <f t="shared" si="6"/>
        <v>404.39</v>
      </c>
      <c r="AW6" s="22">
        <f t="shared" si="6"/>
        <v>557.27</v>
      </c>
      <c r="AX6" s="22">
        <f t="shared" si="6"/>
        <v>649.29</v>
      </c>
      <c r="AY6" s="22">
        <f t="shared" si="6"/>
        <v>365.18</v>
      </c>
      <c r="AZ6" s="22">
        <f t="shared" si="6"/>
        <v>327.77</v>
      </c>
      <c r="BA6" s="22">
        <f t="shared" si="6"/>
        <v>338.02</v>
      </c>
      <c r="BB6" s="22">
        <f t="shared" si="6"/>
        <v>345.94</v>
      </c>
      <c r="BC6" s="22">
        <f t="shared" si="6"/>
        <v>329.7</v>
      </c>
      <c r="BD6" s="21" t="str">
        <f>IF(BD7="","",IF(BD7="-","【-】","【"&amp;SUBSTITUTE(TEXT(BD7,"#,##0.00"),"-","△")&amp;"】"))</f>
        <v>【243.36】</v>
      </c>
      <c r="BE6" s="22">
        <f>IF(BE7="",NA(),BE7)</f>
        <v>27.28</v>
      </c>
      <c r="BF6" s="22">
        <f t="shared" ref="BF6:BN6" si="7">IF(BF7="",NA(),BF7)</f>
        <v>61.92</v>
      </c>
      <c r="BG6" s="22">
        <f t="shared" si="7"/>
        <v>55.38</v>
      </c>
      <c r="BH6" s="22">
        <f t="shared" si="7"/>
        <v>79.27</v>
      </c>
      <c r="BI6" s="22">
        <f t="shared" si="7"/>
        <v>88.62</v>
      </c>
      <c r="BJ6" s="22">
        <f t="shared" si="7"/>
        <v>371.65</v>
      </c>
      <c r="BK6" s="22">
        <f t="shared" si="7"/>
        <v>397.1</v>
      </c>
      <c r="BL6" s="22">
        <f t="shared" si="7"/>
        <v>379.91</v>
      </c>
      <c r="BM6" s="22">
        <f t="shared" si="7"/>
        <v>386.61</v>
      </c>
      <c r="BN6" s="22">
        <f t="shared" si="7"/>
        <v>381.56</v>
      </c>
      <c r="BO6" s="21" t="str">
        <f>IF(BO7="","",IF(BO7="-","【-】","【"&amp;SUBSTITUTE(TEXT(BO7,"#,##0.00"),"-","△")&amp;"】"))</f>
        <v>【265.93】</v>
      </c>
      <c r="BP6" s="22">
        <f>IF(BP7="",NA(),BP7)</f>
        <v>104.77</v>
      </c>
      <c r="BQ6" s="22">
        <f t="shared" ref="BQ6:BY6" si="8">IF(BQ7="",NA(),BQ7)</f>
        <v>96.44</v>
      </c>
      <c r="BR6" s="22">
        <f t="shared" si="8"/>
        <v>100.95</v>
      </c>
      <c r="BS6" s="22">
        <f t="shared" si="8"/>
        <v>87.5</v>
      </c>
      <c r="BT6" s="22">
        <f t="shared" si="8"/>
        <v>86.4</v>
      </c>
      <c r="BU6" s="22">
        <f t="shared" si="8"/>
        <v>98.77</v>
      </c>
      <c r="BV6" s="22">
        <f t="shared" si="8"/>
        <v>95.79</v>
      </c>
      <c r="BW6" s="22">
        <f t="shared" si="8"/>
        <v>98.3</v>
      </c>
      <c r="BX6" s="22">
        <f t="shared" si="8"/>
        <v>93.82</v>
      </c>
      <c r="BY6" s="22">
        <f t="shared" si="8"/>
        <v>95.04</v>
      </c>
      <c r="BZ6" s="21" t="str">
        <f>IF(BZ7="","",IF(BZ7="-","【-】","【"&amp;SUBSTITUTE(TEXT(BZ7,"#,##0.00"),"-","△")&amp;"】"))</f>
        <v>【97.82】</v>
      </c>
      <c r="CA6" s="22">
        <f>IF(CA7="",NA(),CA7)</f>
        <v>114.54</v>
      </c>
      <c r="CB6" s="22">
        <f t="shared" ref="CB6:CJ6" si="9">IF(CB7="",NA(),CB7)</f>
        <v>113.8</v>
      </c>
      <c r="CC6" s="22">
        <f t="shared" si="9"/>
        <v>117.25</v>
      </c>
      <c r="CD6" s="22">
        <f t="shared" si="9"/>
        <v>118.75</v>
      </c>
      <c r="CE6" s="22">
        <f t="shared" si="9"/>
        <v>120.41</v>
      </c>
      <c r="CF6" s="22">
        <f t="shared" si="9"/>
        <v>173.67</v>
      </c>
      <c r="CG6" s="22">
        <f t="shared" si="9"/>
        <v>171.13</v>
      </c>
      <c r="CH6" s="22">
        <f t="shared" si="9"/>
        <v>173.7</v>
      </c>
      <c r="CI6" s="22">
        <f t="shared" si="9"/>
        <v>178.94</v>
      </c>
      <c r="CJ6" s="22">
        <f t="shared" si="9"/>
        <v>180.19</v>
      </c>
      <c r="CK6" s="21" t="str">
        <f>IF(CK7="","",IF(CK7="-","【-】","【"&amp;SUBSTITUTE(TEXT(CK7,"#,##0.00"),"-","△")&amp;"】"))</f>
        <v>【177.56】</v>
      </c>
      <c r="CL6" s="22">
        <f>IF(CL7="",NA(),CL7)</f>
        <v>73.459999999999994</v>
      </c>
      <c r="CM6" s="22">
        <f t="shared" ref="CM6:CU6" si="10">IF(CM7="",NA(),CM7)</f>
        <v>78.95</v>
      </c>
      <c r="CN6" s="22">
        <f t="shared" si="10"/>
        <v>77.739999999999995</v>
      </c>
      <c r="CO6" s="22">
        <f t="shared" si="10"/>
        <v>73.84</v>
      </c>
      <c r="CP6" s="22">
        <f t="shared" si="10"/>
        <v>74.489999999999995</v>
      </c>
      <c r="CQ6" s="22">
        <f t="shared" si="10"/>
        <v>59.67</v>
      </c>
      <c r="CR6" s="22">
        <f t="shared" si="10"/>
        <v>60.12</v>
      </c>
      <c r="CS6" s="22">
        <f t="shared" si="10"/>
        <v>60.34</v>
      </c>
      <c r="CT6" s="22">
        <f t="shared" si="10"/>
        <v>59.54</v>
      </c>
      <c r="CU6" s="22">
        <f t="shared" si="10"/>
        <v>59.26</v>
      </c>
      <c r="CV6" s="21" t="str">
        <f>IF(CV7="","",IF(CV7="-","【-】","【"&amp;SUBSTITUTE(TEXT(CV7,"#,##0.00"),"-","△")&amp;"】"))</f>
        <v>【59.81】</v>
      </c>
      <c r="CW6" s="22">
        <f>IF(CW7="",NA(),CW7)</f>
        <v>89.82</v>
      </c>
      <c r="CX6" s="22">
        <f t="shared" ref="CX6:DF6" si="11">IF(CX7="",NA(),CX7)</f>
        <v>88.57</v>
      </c>
      <c r="CY6" s="22">
        <f t="shared" si="11"/>
        <v>90.17</v>
      </c>
      <c r="CZ6" s="22">
        <f t="shared" si="11"/>
        <v>92.94</v>
      </c>
      <c r="DA6" s="22">
        <f t="shared" si="11"/>
        <v>91.17</v>
      </c>
      <c r="DB6" s="22">
        <f t="shared" si="11"/>
        <v>84.6</v>
      </c>
      <c r="DC6" s="22">
        <f t="shared" si="11"/>
        <v>84.24</v>
      </c>
      <c r="DD6" s="22">
        <f t="shared" si="11"/>
        <v>84.19</v>
      </c>
      <c r="DE6" s="22">
        <f t="shared" si="11"/>
        <v>83.93</v>
      </c>
      <c r="DF6" s="22">
        <f t="shared" si="11"/>
        <v>83.84</v>
      </c>
      <c r="DG6" s="21" t="str">
        <f>IF(DG7="","",IF(DG7="-","【-】","【"&amp;SUBSTITUTE(TEXT(DG7,"#,##0.00"),"-","△")&amp;"】"))</f>
        <v>【89.42】</v>
      </c>
      <c r="DH6" s="22">
        <f>IF(DH7="",NA(),DH7)</f>
        <v>51.5</v>
      </c>
      <c r="DI6" s="22">
        <f t="shared" ref="DI6:DQ6" si="12">IF(DI7="",NA(),DI7)</f>
        <v>50.8</v>
      </c>
      <c r="DJ6" s="22">
        <f t="shared" si="12"/>
        <v>51.14</v>
      </c>
      <c r="DK6" s="22">
        <f t="shared" si="12"/>
        <v>51.39</v>
      </c>
      <c r="DL6" s="22">
        <f t="shared" si="12"/>
        <v>51.49</v>
      </c>
      <c r="DM6" s="22">
        <f t="shared" si="12"/>
        <v>48.17</v>
      </c>
      <c r="DN6" s="22">
        <f t="shared" si="12"/>
        <v>48.83</v>
      </c>
      <c r="DO6" s="22">
        <f t="shared" si="12"/>
        <v>49.96</v>
      </c>
      <c r="DP6" s="22">
        <f t="shared" si="12"/>
        <v>50.82</v>
      </c>
      <c r="DQ6" s="22">
        <f t="shared" si="12"/>
        <v>51.82</v>
      </c>
      <c r="DR6" s="21" t="str">
        <f>IF(DR7="","",IF(DR7="-","【-】","【"&amp;SUBSTITUTE(TEXT(DR7,"#,##0.00"),"-","△")&amp;"】"))</f>
        <v>【52.02】</v>
      </c>
      <c r="DS6" s="22">
        <f>IF(DS7="",NA(),DS7)</f>
        <v>38.11</v>
      </c>
      <c r="DT6" s="22">
        <f t="shared" ref="DT6:EB6" si="13">IF(DT7="",NA(),DT7)</f>
        <v>37.299999999999997</v>
      </c>
      <c r="DU6" s="22">
        <f t="shared" si="13"/>
        <v>36.93</v>
      </c>
      <c r="DV6" s="22">
        <f t="shared" si="13"/>
        <v>36.119999999999997</v>
      </c>
      <c r="DW6" s="22">
        <f t="shared" si="13"/>
        <v>35.479999999999997</v>
      </c>
      <c r="DX6" s="22">
        <f t="shared" si="13"/>
        <v>17.12</v>
      </c>
      <c r="DY6" s="22">
        <f t="shared" si="13"/>
        <v>18.18</v>
      </c>
      <c r="DZ6" s="22">
        <f t="shared" si="13"/>
        <v>19.32</v>
      </c>
      <c r="EA6" s="22">
        <f t="shared" si="13"/>
        <v>21.16</v>
      </c>
      <c r="EB6" s="22">
        <f t="shared" si="13"/>
        <v>22.72</v>
      </c>
      <c r="EC6" s="21" t="str">
        <f>IF(EC7="","",IF(EC7="-","【-】","【"&amp;SUBSTITUTE(TEXT(EC7,"#,##0.00"),"-","△")&amp;"】"))</f>
        <v>【25.37】</v>
      </c>
      <c r="ED6" s="22">
        <f>IF(ED7="",NA(),ED7)</f>
        <v>1.39</v>
      </c>
      <c r="EE6" s="22">
        <f t="shared" ref="EE6:EM6" si="14">IF(EE7="",NA(),EE7)</f>
        <v>1.57</v>
      </c>
      <c r="EF6" s="22">
        <f t="shared" si="14"/>
        <v>1.21</v>
      </c>
      <c r="EG6" s="22">
        <f t="shared" si="14"/>
        <v>1.7</v>
      </c>
      <c r="EH6" s="22">
        <f t="shared" si="14"/>
        <v>1.26</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2">
      <c r="A7" s="15"/>
      <c r="B7" s="24">
        <v>2023</v>
      </c>
      <c r="C7" s="24">
        <v>232289</v>
      </c>
      <c r="D7" s="24">
        <v>46</v>
      </c>
      <c r="E7" s="24">
        <v>1</v>
      </c>
      <c r="F7" s="24">
        <v>0</v>
      </c>
      <c r="G7" s="24">
        <v>1</v>
      </c>
      <c r="H7" s="24" t="s">
        <v>93</v>
      </c>
      <c r="I7" s="24" t="s">
        <v>94</v>
      </c>
      <c r="J7" s="24" t="s">
        <v>95</v>
      </c>
      <c r="K7" s="24" t="s">
        <v>96</v>
      </c>
      <c r="L7" s="24" t="s">
        <v>97</v>
      </c>
      <c r="M7" s="24" t="s">
        <v>98</v>
      </c>
      <c r="N7" s="25" t="s">
        <v>99</v>
      </c>
      <c r="O7" s="25">
        <v>90.67</v>
      </c>
      <c r="P7" s="25">
        <v>99.78</v>
      </c>
      <c r="Q7" s="25">
        <v>2180</v>
      </c>
      <c r="R7" s="25">
        <v>47839</v>
      </c>
      <c r="S7" s="25">
        <v>10.47</v>
      </c>
      <c r="T7" s="25">
        <v>4569.1499999999996</v>
      </c>
      <c r="U7" s="25">
        <v>47516</v>
      </c>
      <c r="V7" s="25">
        <v>10.47</v>
      </c>
      <c r="W7" s="25">
        <v>4538.3</v>
      </c>
      <c r="X7" s="25">
        <v>108.61</v>
      </c>
      <c r="Y7" s="25">
        <v>108.05</v>
      </c>
      <c r="Z7" s="25">
        <v>105.52</v>
      </c>
      <c r="AA7" s="25">
        <v>104.96</v>
      </c>
      <c r="AB7" s="25">
        <v>104.78</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469.84</v>
      </c>
      <c r="AU7" s="25">
        <v>693.75</v>
      </c>
      <c r="AV7" s="25">
        <v>404.39</v>
      </c>
      <c r="AW7" s="25">
        <v>557.27</v>
      </c>
      <c r="AX7" s="25">
        <v>649.29</v>
      </c>
      <c r="AY7" s="25">
        <v>365.18</v>
      </c>
      <c r="AZ7" s="25">
        <v>327.77</v>
      </c>
      <c r="BA7" s="25">
        <v>338.02</v>
      </c>
      <c r="BB7" s="25">
        <v>345.94</v>
      </c>
      <c r="BC7" s="25">
        <v>329.7</v>
      </c>
      <c r="BD7" s="25">
        <v>243.36</v>
      </c>
      <c r="BE7" s="25">
        <v>27.28</v>
      </c>
      <c r="BF7" s="25">
        <v>61.92</v>
      </c>
      <c r="BG7" s="25">
        <v>55.38</v>
      </c>
      <c r="BH7" s="25">
        <v>79.27</v>
      </c>
      <c r="BI7" s="25">
        <v>88.62</v>
      </c>
      <c r="BJ7" s="25">
        <v>371.65</v>
      </c>
      <c r="BK7" s="25">
        <v>397.1</v>
      </c>
      <c r="BL7" s="25">
        <v>379.91</v>
      </c>
      <c r="BM7" s="25">
        <v>386.61</v>
      </c>
      <c r="BN7" s="25">
        <v>381.56</v>
      </c>
      <c r="BO7" s="25">
        <v>265.93</v>
      </c>
      <c r="BP7" s="25">
        <v>104.77</v>
      </c>
      <c r="BQ7" s="25">
        <v>96.44</v>
      </c>
      <c r="BR7" s="25">
        <v>100.95</v>
      </c>
      <c r="BS7" s="25">
        <v>87.5</v>
      </c>
      <c r="BT7" s="25">
        <v>86.4</v>
      </c>
      <c r="BU7" s="25">
        <v>98.77</v>
      </c>
      <c r="BV7" s="25">
        <v>95.79</v>
      </c>
      <c r="BW7" s="25">
        <v>98.3</v>
      </c>
      <c r="BX7" s="25">
        <v>93.82</v>
      </c>
      <c r="BY7" s="25">
        <v>95.04</v>
      </c>
      <c r="BZ7" s="25">
        <v>97.82</v>
      </c>
      <c r="CA7" s="25">
        <v>114.54</v>
      </c>
      <c r="CB7" s="25">
        <v>113.8</v>
      </c>
      <c r="CC7" s="25">
        <v>117.25</v>
      </c>
      <c r="CD7" s="25">
        <v>118.75</v>
      </c>
      <c r="CE7" s="25">
        <v>120.41</v>
      </c>
      <c r="CF7" s="25">
        <v>173.67</v>
      </c>
      <c r="CG7" s="25">
        <v>171.13</v>
      </c>
      <c r="CH7" s="25">
        <v>173.7</v>
      </c>
      <c r="CI7" s="25">
        <v>178.94</v>
      </c>
      <c r="CJ7" s="25">
        <v>180.19</v>
      </c>
      <c r="CK7" s="25">
        <v>177.56</v>
      </c>
      <c r="CL7" s="25">
        <v>73.459999999999994</v>
      </c>
      <c r="CM7" s="25">
        <v>78.95</v>
      </c>
      <c r="CN7" s="25">
        <v>77.739999999999995</v>
      </c>
      <c r="CO7" s="25">
        <v>73.84</v>
      </c>
      <c r="CP7" s="25">
        <v>74.489999999999995</v>
      </c>
      <c r="CQ7" s="25">
        <v>59.67</v>
      </c>
      <c r="CR7" s="25">
        <v>60.12</v>
      </c>
      <c r="CS7" s="25">
        <v>60.34</v>
      </c>
      <c r="CT7" s="25">
        <v>59.54</v>
      </c>
      <c r="CU7" s="25">
        <v>59.26</v>
      </c>
      <c r="CV7" s="25">
        <v>59.81</v>
      </c>
      <c r="CW7" s="25">
        <v>89.82</v>
      </c>
      <c r="CX7" s="25">
        <v>88.57</v>
      </c>
      <c r="CY7" s="25">
        <v>90.17</v>
      </c>
      <c r="CZ7" s="25">
        <v>92.94</v>
      </c>
      <c r="DA7" s="25">
        <v>91.17</v>
      </c>
      <c r="DB7" s="25">
        <v>84.6</v>
      </c>
      <c r="DC7" s="25">
        <v>84.24</v>
      </c>
      <c r="DD7" s="25">
        <v>84.19</v>
      </c>
      <c r="DE7" s="25">
        <v>83.93</v>
      </c>
      <c r="DF7" s="25">
        <v>83.84</v>
      </c>
      <c r="DG7" s="25">
        <v>89.42</v>
      </c>
      <c r="DH7" s="25">
        <v>51.5</v>
      </c>
      <c r="DI7" s="25">
        <v>50.8</v>
      </c>
      <c r="DJ7" s="25">
        <v>51.14</v>
      </c>
      <c r="DK7" s="25">
        <v>51.39</v>
      </c>
      <c r="DL7" s="25">
        <v>51.49</v>
      </c>
      <c r="DM7" s="25">
        <v>48.17</v>
      </c>
      <c r="DN7" s="25">
        <v>48.83</v>
      </c>
      <c r="DO7" s="25">
        <v>49.96</v>
      </c>
      <c r="DP7" s="25">
        <v>50.82</v>
      </c>
      <c r="DQ7" s="25">
        <v>51.82</v>
      </c>
      <c r="DR7" s="25">
        <v>52.02</v>
      </c>
      <c r="DS7" s="25">
        <v>38.11</v>
      </c>
      <c r="DT7" s="25">
        <v>37.299999999999997</v>
      </c>
      <c r="DU7" s="25">
        <v>36.93</v>
      </c>
      <c r="DV7" s="25">
        <v>36.119999999999997</v>
      </c>
      <c r="DW7" s="25">
        <v>35.479999999999997</v>
      </c>
      <c r="DX7" s="25">
        <v>17.12</v>
      </c>
      <c r="DY7" s="25">
        <v>18.18</v>
      </c>
      <c r="DZ7" s="25">
        <v>19.32</v>
      </c>
      <c r="EA7" s="25">
        <v>21.16</v>
      </c>
      <c r="EB7" s="25">
        <v>22.72</v>
      </c>
      <c r="EC7" s="25">
        <v>25.37</v>
      </c>
      <c r="ED7" s="25">
        <v>1.39</v>
      </c>
      <c r="EE7" s="25">
        <v>1.57</v>
      </c>
      <c r="EF7" s="25">
        <v>1.21</v>
      </c>
      <c r="EG7" s="25">
        <v>1.7</v>
      </c>
      <c r="EH7" s="25">
        <v>1.26</v>
      </c>
      <c r="EI7" s="25">
        <v>0.54</v>
      </c>
      <c r="EJ7" s="25">
        <v>0.56999999999999995</v>
      </c>
      <c r="EK7" s="25">
        <v>0.52</v>
      </c>
      <c r="EL7" s="25">
        <v>0.48</v>
      </c>
      <c r="EM7" s="25">
        <v>0.48</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2025-02-13T01:55:41Z</cp:lastPrinted>
  <dcterms:created xsi:type="dcterms:W3CDTF">2025-01-24T06:50:40Z</dcterms:created>
  <dcterms:modified xsi:type="dcterms:W3CDTF">2025-02-18T00:27:27Z</dcterms:modified>
  <cp:category/>
</cp:coreProperties>
</file>